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23-2023_1 - SO 101 Chodníky" sheetId="2" r:id="rId2"/>
    <sheet name="023-2023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'023-2023_1 - SO 101 Chodníky'!$C$87:$K$425</definedName>
    <definedName name="_xlnm.Print_Area" localSheetId="1">'023-2023_1 - SO 101 Chodníky'!$C$4:$J$39,'023-2023_1 - SO 101 Chodníky'!$C$45:$J$69,'023-2023_1 - SO 101 Chodníky'!$C$75:$K$425</definedName>
    <definedName name="_xlnm.Print_Titles" localSheetId="1">'023-2023_1 - SO 101 Chodníky'!$87:$87</definedName>
    <definedName name="_xlnm._FilterDatabase" localSheetId="2" hidden="1">'023-2023_2 - Vedlejší roz...'!$C$79:$K$89</definedName>
    <definedName name="_xlnm.Print_Area" localSheetId="2">'023-2023_2 - Vedlejší roz...'!$C$4:$J$39,'023-2023_2 - Vedlejší roz...'!$C$45:$J$61,'023-2023_2 - Vedlejší roz...'!$C$67:$K$89</definedName>
    <definedName name="_xlnm.Print_Titles" localSheetId="2">'023-2023_2 -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2"/>
  <c r="BH362"/>
  <c r="BG362"/>
  <c r="BF362"/>
  <c r="T362"/>
  <c r="R362"/>
  <c r="P362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5"/>
  <c r="BH335"/>
  <c r="BG335"/>
  <c r="BF335"/>
  <c r="T335"/>
  <c r="R335"/>
  <c r="P335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28"/>
  <c r="BH128"/>
  <c r="BG128"/>
  <c r="BF128"/>
  <c r="T128"/>
  <c r="R128"/>
  <c r="P128"/>
  <c r="BI124"/>
  <c r="BH124"/>
  <c r="BG124"/>
  <c r="BF124"/>
  <c r="T124"/>
  <c r="R124"/>
  <c r="P124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1" r="L50"/>
  <c r="AM50"/>
  <c r="AM49"/>
  <c r="L49"/>
  <c r="AM47"/>
  <c r="L47"/>
  <c r="L45"/>
  <c r="L44"/>
  <c i="2" r="BK410"/>
  <c r="BK265"/>
  <c r="J209"/>
  <c r="J423"/>
  <c r="BK313"/>
  <c r="BK158"/>
  <c r="J342"/>
  <c r="J199"/>
  <c r="J403"/>
  <c r="J286"/>
  <c r="BK164"/>
  <c i="3" r="BK82"/>
  <c i="2" r="J380"/>
  <c r="BK286"/>
  <c r="J207"/>
  <c r="BK98"/>
  <c r="J344"/>
  <c r="BK244"/>
  <c r="BK374"/>
  <c r="J248"/>
  <c r="BK106"/>
  <c r="BK319"/>
  <c r="J281"/>
  <c r="BK128"/>
  <c r="J376"/>
  <c r="BK292"/>
  <c r="BK203"/>
  <c r="J124"/>
  <c r="BK291"/>
  <c r="BK153"/>
  <c r="BK378"/>
  <c r="BK311"/>
  <c r="BK124"/>
  <c r="BK315"/>
  <c r="J239"/>
  <c r="J98"/>
  <c i="3" r="BK87"/>
  <c i="2" r="BK368"/>
  <c r="BK239"/>
  <c r="BK170"/>
  <c r="BK95"/>
  <c r="BK296"/>
  <c r="J394"/>
  <c r="J303"/>
  <c r="BK197"/>
  <c r="J407"/>
  <c r="J288"/>
  <c r="BK140"/>
  <c i="3" r="J86"/>
  <c i="2" r="J378"/>
  <c r="J296"/>
  <c r="BK229"/>
  <c r="BK156"/>
  <c r="J400"/>
  <c r="J304"/>
  <c r="J417"/>
  <c r="BK312"/>
  <c r="J170"/>
  <c r="BK335"/>
  <c r="J270"/>
  <c i="3" r="BK85"/>
  <c i="2" r="BK400"/>
  <c r="BK342"/>
  <c r="BK301"/>
  <c r="J235"/>
  <c r="J140"/>
  <c r="BK394"/>
  <c r="BK281"/>
  <c r="J101"/>
  <c r="BK380"/>
  <c r="BK295"/>
  <c r="J181"/>
  <c r="J391"/>
  <c r="J301"/>
  <c r="J203"/>
  <c i="3" r="BK88"/>
  <c r="BK86"/>
  <c i="2" r="BK362"/>
  <c r="J306"/>
  <c r="J221"/>
  <c i="1" r="AS54"/>
  <c i="2" r="J186"/>
  <c r="BK101"/>
  <c r="J307"/>
  <c r="J193"/>
  <c i="3" r="BK83"/>
  <c i="2" r="BK403"/>
  <c r="BK317"/>
  <c r="BK254"/>
  <c r="BK199"/>
  <c r="BK414"/>
  <c r="J309"/>
  <c r="BK135"/>
  <c r="BK376"/>
  <c r="BK270"/>
  <c r="BK114"/>
  <c r="BK306"/>
  <c r="J265"/>
  <c r="J114"/>
  <c i="3" r="J85"/>
  <c i="2" r="J374"/>
  <c r="J320"/>
  <c r="BK248"/>
  <c r="J128"/>
  <c r="J357"/>
  <c r="BK288"/>
  <c r="J110"/>
  <c r="BK372"/>
  <c r="J254"/>
  <c r="BK420"/>
  <c r="BK304"/>
  <c r="J197"/>
  <c i="3" r="J87"/>
  <c i="2" r="J372"/>
  <c r="J312"/>
  <c r="BK186"/>
  <c r="J420"/>
  <c r="J317"/>
  <c r="BK209"/>
  <c r="BK344"/>
  <c r="J216"/>
  <c r="BK417"/>
  <c r="J295"/>
  <c r="J176"/>
  <c i="3" r="BK84"/>
  <c i="2" r="J414"/>
  <c r="J332"/>
  <c r="BK261"/>
  <c r="BK176"/>
  <c r="BK310"/>
  <c r="J229"/>
  <c r="BK407"/>
  <c r="J327"/>
  <c r="J223"/>
  <c r="J410"/>
  <c r="BK303"/>
  <c r="BK207"/>
  <c i="3" r="BK89"/>
  <c i="2" r="J335"/>
  <c r="J291"/>
  <c r="J153"/>
  <c r="BK387"/>
  <c r="BK327"/>
  <c r="BK213"/>
  <c r="J348"/>
  <c r="BK235"/>
  <c r="J91"/>
  <c r="J368"/>
  <c r="J213"/>
  <c i="3" r="J88"/>
  <c i="2" r="BK357"/>
  <c r="BK309"/>
  <c r="BK193"/>
  <c r="J106"/>
  <c r="BK348"/>
  <c r="BK252"/>
  <c r="BK383"/>
  <c r="J292"/>
  <c r="J117"/>
  <c r="J313"/>
  <c r="BK221"/>
  <c r="BK117"/>
  <c i="3" r="J82"/>
  <c i="2" r="J319"/>
  <c r="J252"/>
  <c r="J164"/>
  <c r="J383"/>
  <c r="J299"/>
  <c r="BK423"/>
  <c r="BK320"/>
  <c r="J135"/>
  <c r="J310"/>
  <c r="BK223"/>
  <c i="3" r="J89"/>
  <c i="2" r="J387"/>
  <c r="J315"/>
  <c r="J244"/>
  <c r="BK146"/>
  <c r="BK277"/>
  <c r="J95"/>
  <c r="BK352"/>
  <c r="J277"/>
  <c r="J158"/>
  <c r="J362"/>
  <c r="BK299"/>
  <c r="J146"/>
  <c i="3" r="J83"/>
  <c i="2" r="BK391"/>
  <c r="BK307"/>
  <c r="BK216"/>
  <c r="BK110"/>
  <c r="J352"/>
  <c r="J261"/>
  <c r="BK91"/>
  <c r="BK332"/>
  <c r="J156"/>
  <c r="J311"/>
  <c r="BK181"/>
  <c i="3" r="J84"/>
  <c i="2" l="1" r="BK90"/>
  <c r="BK202"/>
  <c r="J202"/>
  <c r="J62"/>
  <c r="T202"/>
  <c r="P228"/>
  <c r="R90"/>
  <c r="BK215"/>
  <c r="J215"/>
  <c r="J63"/>
  <c r="R215"/>
  <c r="R228"/>
  <c r="R287"/>
  <c r="BK393"/>
  <c r="J393"/>
  <c r="J67"/>
  <c r="P416"/>
  <c r="P90"/>
  <c r="R202"/>
  <c r="P215"/>
  <c r="T215"/>
  <c r="T228"/>
  <c r="T287"/>
  <c r="R393"/>
  <c r="R316"/>
  <c r="BK416"/>
  <c r="J416"/>
  <c r="J68"/>
  <c r="R416"/>
  <c i="3" r="P81"/>
  <c r="P80"/>
  <c i="1" r="AU56"/>
  <c i="2" r="T90"/>
  <c r="P202"/>
  <c r="BK228"/>
  <c r="J228"/>
  <c r="J64"/>
  <c r="BK287"/>
  <c r="J287"/>
  <c r="J65"/>
  <c r="P287"/>
  <c r="P393"/>
  <c r="P316"/>
  <c r="T393"/>
  <c r="T316"/>
  <c r="T416"/>
  <c i="3" r="BK81"/>
  <c r="J81"/>
  <c r="J60"/>
  <c r="R81"/>
  <c r="R80"/>
  <c r="T81"/>
  <c r="T80"/>
  <c i="2" r="BK316"/>
  <c r="J316"/>
  <c r="J66"/>
  <c i="3" r="E48"/>
  <c r="BE83"/>
  <c r="BE86"/>
  <c i="2" r="J90"/>
  <c r="J61"/>
  <c i="3" r="J52"/>
  <c r="BE87"/>
  <c r="BE89"/>
  <c r="F55"/>
  <c r="BE82"/>
  <c r="BE84"/>
  <c r="BE85"/>
  <c r="BE88"/>
  <c i="2" r="J52"/>
  <c r="F55"/>
  <c r="BE91"/>
  <c r="BE98"/>
  <c r="BE101"/>
  <c r="BE153"/>
  <c r="BE156"/>
  <c r="BE207"/>
  <c r="BE209"/>
  <c r="BE213"/>
  <c r="BE229"/>
  <c r="BE239"/>
  <c r="BE244"/>
  <c r="BE248"/>
  <c r="BE270"/>
  <c r="BE288"/>
  <c r="BE291"/>
  <c r="BE292"/>
  <c r="BE295"/>
  <c r="BE301"/>
  <c r="BE327"/>
  <c r="BE342"/>
  <c r="BE348"/>
  <c r="BE352"/>
  <c r="BE368"/>
  <c r="BE378"/>
  <c r="BE383"/>
  <c r="BE391"/>
  <c r="BE394"/>
  <c r="BE400"/>
  <c r="BE95"/>
  <c r="BE106"/>
  <c r="BE124"/>
  <c r="BE140"/>
  <c r="BE146"/>
  <c r="BE170"/>
  <c r="BE199"/>
  <c r="BE216"/>
  <c r="BE252"/>
  <c r="BE281"/>
  <c r="BE286"/>
  <c r="BE299"/>
  <c r="BE304"/>
  <c r="BE306"/>
  <c r="BE307"/>
  <c r="BE309"/>
  <c r="BE313"/>
  <c r="BE315"/>
  <c r="BE317"/>
  <c r="BE357"/>
  <c r="BE387"/>
  <c r="BE417"/>
  <c r="BE420"/>
  <c r="E78"/>
  <c r="BE117"/>
  <c r="BE135"/>
  <c r="BE158"/>
  <c r="BE164"/>
  <c r="BE181"/>
  <c r="BE186"/>
  <c r="BE197"/>
  <c r="BE203"/>
  <c r="BE221"/>
  <c r="BE235"/>
  <c r="BE254"/>
  <c r="BE261"/>
  <c r="BE296"/>
  <c r="BE311"/>
  <c r="BE332"/>
  <c r="BE335"/>
  <c r="BE362"/>
  <c r="BE372"/>
  <c r="BE374"/>
  <c r="BE376"/>
  <c r="BE403"/>
  <c r="BE414"/>
  <c r="BE110"/>
  <c r="BE114"/>
  <c r="BE128"/>
  <c r="BE176"/>
  <c r="BE193"/>
  <c r="BE223"/>
  <c r="BE265"/>
  <c r="BE277"/>
  <c r="BE303"/>
  <c r="BE310"/>
  <c r="BE312"/>
  <c r="BE319"/>
  <c r="BE320"/>
  <c r="BE344"/>
  <c r="BE380"/>
  <c r="BE407"/>
  <c r="BE410"/>
  <c r="BE423"/>
  <c r="F37"/>
  <c i="1" r="BD55"/>
  <c i="2" r="F34"/>
  <c i="1" r="BA55"/>
  <c i="2" r="F36"/>
  <c i="1" r="BC55"/>
  <c i="3" r="J34"/>
  <c i="1" r="AW56"/>
  <c i="2" r="J34"/>
  <c i="1" r="AW55"/>
  <c i="3" r="F34"/>
  <c i="1" r="BA56"/>
  <c i="3" r="F35"/>
  <c i="1" r="BB56"/>
  <c i="3" r="F37"/>
  <c i="1" r="BD56"/>
  <c i="2" r="F35"/>
  <c i="1" r="BB55"/>
  <c i="3" r="F36"/>
  <c i="1" r="BC56"/>
  <c i="2" l="1" r="T89"/>
  <c r="T88"/>
  <c r="BK89"/>
  <c r="J89"/>
  <c r="J60"/>
  <c r="R89"/>
  <c r="R88"/>
  <c r="P89"/>
  <c r="P88"/>
  <c i="1" r="AU55"/>
  <c i="3" r="BK80"/>
  <c r="J80"/>
  <c r="J30"/>
  <c i="1" r="AG56"/>
  <c r="BA54"/>
  <c r="W30"/>
  <c i="3" r="F33"/>
  <c i="1" r="AZ56"/>
  <c r="BC54"/>
  <c r="W32"/>
  <c i="2" r="J33"/>
  <c i="1" r="AV55"/>
  <c r="AT55"/>
  <c i="2" r="F33"/>
  <c i="1" r="AZ55"/>
  <c r="BB54"/>
  <c r="AX54"/>
  <c i="3" r="J33"/>
  <c i="1" r="AV56"/>
  <c r="AT56"/>
  <c r="AN56"/>
  <c r="BD54"/>
  <c r="W33"/>
  <c r="AU54"/>
  <c i="3" l="1" r="J59"/>
  <c i="2" r="BK88"/>
  <c r="J88"/>
  <c i="3" r="J39"/>
  <c i="1" r="AW54"/>
  <c r="AK30"/>
  <c i="2" r="J30"/>
  <c i="1" r="AG55"/>
  <c r="AG54"/>
  <c r="AK26"/>
  <c r="AY54"/>
  <c r="AZ54"/>
  <c r="W29"/>
  <c r="W31"/>
  <c i="2" l="1" r="J39"/>
  <c r="J59"/>
  <c i="1"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<sst xmlns="http://schemas.openxmlformats.org/spreadsheetml/2006/main">
  <si>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</si>
  <si>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</si>
  <si>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</si>
  <si>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</si>
  <si>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</si>
  <si>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{3f1c64dd-5d95-4460-9732-a149a2fb9e6f}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</si>
  <si>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</si>
  <si>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</si>
  <si>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</si>
  <si>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</si>
  <si>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</si>
  <si>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</si>
  <si>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</si>
  <si>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</si>
  <si>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023/2023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</si>
  <si>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</si>
  <si>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</si>
  <si>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chodníku u silnice II_316, Kostelec nad Orlicí</t>
  </si>
  <si>
    <t>KSO:</t>
  </si>
  <si>
    <t/>
  </si>
  <si>
    <t>CC-CZ:</t>
  </si>
  <si>
    <t>Místo:</t>
  </si>
  <si>
    <t>Kostelec nad Orlicí</t>
  </si>
  <si>
    <t>Datum:</t>
  </si>
  <si>
    <t>30. 5. 2024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</si>
  <si>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</si>
  <si>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</si>
  <si>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</si>
  <si>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</si>
  <si>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</si>
  <si>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</si>
  <si>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</si>
  <si>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</si>
  <si>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</si>
  <si>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00276791</t>
  </si>
  <si>
    <t>Město Jevíčko</t>
  </si>
  <si>
    <t>CZ00276791</t>
  </si>
  <si>
    <t>True</t>
  </si>
  <si>
    <t>Zpracovatel:</t>
  </si>
  <si>
    <t>01873687</t>
  </si>
  <si>
    <t>DI PROJEKT s.r.o.</t>
  </si>
  <si>
    <t>CZ01873687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</si>
  <si>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</si>
  <si>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</si>
  <si>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</si>
  <si>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</si>
  <si>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</si>
  <si>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</si>
  <si>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</si>
  <si>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</si>
  <si>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</si>
  <si>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</si>
  <si>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</si>
  <si>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</si>
  <si>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</si>
  <si>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</si>
  <si>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</si>
  <si>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</si>
  <si>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</si>
  <si>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</si>
  <si>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</si>
  <si>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</si>
  <si>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</si>
  <si>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</si>
  <si>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</si>
  <si>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</si>
  <si>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</si>
  <si>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</si>
  <si>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</si>
  <si>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</si>
  <si>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</si>
  <si>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</si>
  <si>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</si>
  <si>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</si>
  <si>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</si>
  <si>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</si>
  <si>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</si>
  <si>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</si>
  <si>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</si>
  <si>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</si>
  <si>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</si>
  <si>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</si>
  <si>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</si>
  <si>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023/2023_1</t>
  </si>
  <si>
    <t>SO 101 Chodníky</t>
  </si>
  <si>
    <t>STA</t>
  </si>
  <si>
    <t>1</t>
  </si>
  <si>
    <t>{3c24ac11-8cca-4692-85d0-a1aea707d072}</t>
  </si>
  <si>
    <t>2</t>
  </si>
  <si>
    <t>023/2023_2</t>
  </si>
  <si>
    <t>Vedlejší rozpočtové náklady</t>
  </si>
  <si>
    <t>{9a56571c-5ed9-47e3-bbb2-a7ac28369ef6}</t>
  </si>
  <si>
    <t>KRYCÍ LIST SOUPISU PRACÍ</t>
  </si>
  <si>
    <t>Objekt:</t>
  </si>
  <si>
    <t>023/2023_1 - SO 101 Chodníky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</si>
  <si>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</si>
  <si>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</si>
  <si>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</si>
  <si>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</si>
  <si>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</si>
  <si>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</si>
  <si>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</si>
  <si>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</si>
  <si>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</si>
  <si>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</si>
  <si>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</si>
  <si>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</si>
  <si>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</si>
  <si>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</si>
  <si>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</si>
  <si>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</si>
  <si>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</si>
  <si>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</si>
  <si>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</si>
  <si>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</si>
  <si>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</si>
  <si>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</si>
  <si>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</si>
  <si>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</si>
  <si>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</si>
  <si>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</si>
  <si>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</si>
  <si>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</si>
  <si>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</si>
  <si>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</si>
  <si>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</si>
  <si>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</si>
  <si>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</si>
  <si>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</si>
  <si>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2024 01</t>
  </si>
  <si>
    <t>4</t>
  </si>
  <si>
    <t>-458087613</t>
  </si>
  <si>
    <t>Online PSC</t>
  </si>
  <si>
    <t>https://podminky.urs.cz/item/CS_URS_2024_01/111301111</t>
  </si>
  <si>
    <t>VV</t>
  </si>
  <si>
    <t>"dle přílohy Situace pozemní komunikace"</t>
  </si>
  <si>
    <t>"sejmutí drnu"170+816+9</t>
  </si>
  <si>
    <t>112101101</t>
  </si>
  <si>
    <t>Odstranění stromů s odřezáním kmene a s odvětvením listnatých, průměru kmene přes 100 do 300 mm</t>
  </si>
  <si>
    <t>kus</t>
  </si>
  <si>
    <t>-200637987</t>
  </si>
  <si>
    <t>https://podminky.urs.cz/item/CS_URS_2024_01/112101101</t>
  </si>
  <si>
    <t>3</t>
  </si>
  <si>
    <t>112251101</t>
  </si>
  <si>
    <t>Odstranění pařezů strojně s jejich vykopáním nebo vytrháním průměru přes 100 do 300 mm</t>
  </si>
  <si>
    <t>1851082742</t>
  </si>
  <si>
    <t>https://podminky.urs.cz/item/CS_URS_2024_01/112251101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</si>
  <si>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</si>
  <si>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</si>
  <si>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329241477</t>
  </si>
  <si>
    <t>https://podminky.urs.cz/item/CS_URS_2024_01/113106123</t>
  </si>
  <si>
    <t>"dle přílohy Situace stavby"</t>
  </si>
  <si>
    <t>"zámková dlažba - bude použita zpět"70,5</t>
  </si>
  <si>
    <t>Součet</t>
  </si>
  <si>
    <t>5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</si>
  <si>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</si>
  <si>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</si>
  <si>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-1763378823</t>
  </si>
  <si>
    <t>https://podminky.urs.cz/item/CS_URS_2024_01/113107241</t>
  </si>
  <si>
    <t>"dle přílohy Situaxce pozemní komunikace"</t>
  </si>
  <si>
    <t>"asf. kryt"52+10</t>
  </si>
  <si>
    <t>6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</si>
  <si>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</si>
  <si>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</si>
  <si>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m</t>
  </si>
  <si>
    <t>2127218810</t>
  </si>
  <si>
    <t>https://podminky.urs.cz/item/CS_URS_2024_01/119001421</t>
  </si>
  <si>
    <t>"předpoklad"90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</si>
  <si>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</si>
  <si>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</si>
  <si>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</si>
  <si>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</si>
  <si>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1845608378</t>
  </si>
  <si>
    <t>https://podminky.urs.cz/item/CS_URS_2024_01/120001101</t>
  </si>
  <si>
    <t>"předpoklad"90*0,4*0,5</t>
  </si>
  <si>
    <t>8</t>
  </si>
  <si>
    <t>121151103</t>
  </si>
  <si>
    <t>Sejmutí ornice strojně při souvislé ploše do 100 m2, tl. vrstvy do 200 mm</t>
  </si>
  <si>
    <t>473536436</t>
  </si>
  <si>
    <t>https://podminky.urs.cz/item/CS_URS_2024_01/121151103</t>
  </si>
  <si>
    <t>"ornice a podorničí bude použita na a rozprostřena na pozemky 326/3 a 326/4"</t>
  </si>
  <si>
    <t>"sejmutí ornice tl. 0,15m"816</t>
  </si>
  <si>
    <t>"sejmutí podorničí tl. 0,05m"816</t>
  </si>
  <si>
    <t>9</t>
  </si>
  <si>
    <t>122251101</t>
  </si>
  <si>
    <t>Odkopávky a prokopávky nezapažené strojně v hornině třídy těžitelnosti I skupiny 3 do 20 m3</t>
  </si>
  <si>
    <t>-411108880</t>
  </si>
  <si>
    <t>https://podminky.urs.cz/item/CS_URS_2024_01/122251101</t>
  </si>
  <si>
    <t>"odstranění konstrukce chodníku"47*0,2</t>
  </si>
  <si>
    <t>10</t>
  </si>
  <si>
    <t>132251102</t>
  </si>
  <si>
    <t>Hloubení nezapažených rýh šířky do 800 mm strojně s urovnáním dna do předepsaného profilu a spádu v hornině třídy těžitelnosti I skupiny 3 přes 20 do 50 m3</t>
  </si>
  <si>
    <t>-474140327</t>
  </si>
  <si>
    <t>https://podminky.urs.cz/item/CS_URS_2024_01/132251102</t>
  </si>
  <si>
    <t>"přípojky UV"47*1,5*1</t>
  </si>
  <si>
    <t>"výkop pro propustek"11*1,5*1,5</t>
  </si>
  <si>
    <t>"výkop pro palisády"105*0,5*0,5</t>
  </si>
  <si>
    <t>11</t>
  </si>
  <si>
    <t>133251102</t>
  </si>
  <si>
    <t>Hloubení nezapažených šachet strojně v hornině třídy těžitelnosti I skupiny 3 přes 20 do 50 m3</t>
  </si>
  <si>
    <t>-409464445</t>
  </si>
  <si>
    <t>https://podminky.urs.cz/item/CS_URS_2024_01/133251102</t>
  </si>
  <si>
    <t>"šachta"2*2*2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</si>
  <si>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</si>
  <si>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</si>
  <si>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-1171628330</t>
  </si>
  <si>
    <t>https://podminky.urs.cz/item/CS_URS_2024_01/162751117</t>
  </si>
  <si>
    <t>"odkopávky"9,4</t>
  </si>
  <si>
    <t>"rýhy"121,5</t>
  </si>
  <si>
    <t>"šachty"8</t>
  </si>
  <si>
    <t>13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</si>
  <si>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</si>
  <si>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</si>
  <si>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-1606674465</t>
  </si>
  <si>
    <t>https://podminky.urs.cz/item/CS_URS_2024_01/162751119</t>
  </si>
  <si>
    <t>"skládka do 14km"</t>
  </si>
  <si>
    <t>"odkopávky"9,4*4</t>
  </si>
  <si>
    <t>"rýhy"121,5*4</t>
  </si>
  <si>
    <t>"šachty"8*4</t>
  </si>
  <si>
    <t>14</t>
  </si>
  <si>
    <t>171151103</t>
  </si>
  <si>
    <t>Uložení sypanin do násypů strojně s rozprostřením sypaniny ve vrstvách a s hrubým urovnáním zhutněných z hornin soudržných jakékoliv třídy těžitelnosti</t>
  </si>
  <si>
    <t>-1629850741</t>
  </si>
  <si>
    <t>https://podminky.urs.cz/item/CS_URS_2024_01/171151103</t>
  </si>
  <si>
    <t>"násyp pro chodník"270</t>
  </si>
  <si>
    <t>15</t>
  </si>
  <si>
    <t>M</t>
  </si>
  <si>
    <t>58344197</t>
  </si>
  <si>
    <t>štěrkodrť frakce 0/63</t>
  </si>
  <si>
    <t>t</t>
  </si>
  <si>
    <t>CS ÚRS 2020 01</t>
  </si>
  <si>
    <t>-1126424782</t>
  </si>
  <si>
    <t>270*1,8</t>
  </si>
  <si>
    <t>16</t>
  </si>
  <si>
    <t>171201201</t>
  </si>
  <si>
    <t>Uložení sypaniny na skládky nebo meziskládky bez hutnění s upravením uložené sypaniny do předepsaného tvaru</t>
  </si>
  <si>
    <t>1046380091</t>
  </si>
  <si>
    <t>https://podminky.urs.cz/item/CS_URS_2024_01/171201201</t>
  </si>
  <si>
    <t>17</t>
  </si>
  <si>
    <t>171201231</t>
  </si>
  <si>
    <t>Poplatek za uložení stavebního odpadu na recyklační skládce (skládkovné) zeminy a kamení zatříděného do Katalogu odpadů pod kódem 17 05 04</t>
  </si>
  <si>
    <t>-906566346</t>
  </si>
  <si>
    <t>https://podminky.urs.cz/item/CS_URS_2024_01/171201231</t>
  </si>
  <si>
    <t>"odkopávky"9,4*2</t>
  </si>
  <si>
    <t>"rýhy"121,5*2</t>
  </si>
  <si>
    <t>"šachty"8*2</t>
  </si>
  <si>
    <t>18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</si>
  <si>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</si>
  <si>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</si>
  <si>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-741717718</t>
  </si>
  <si>
    <t>https://podminky.urs.cz/item/CS_URS_2024_01/175151101</t>
  </si>
  <si>
    <t>"přípojky UV"70,5-0,85</t>
  </si>
  <si>
    <t>"obsyp porpustku"10</t>
  </si>
  <si>
    <t>19</t>
  </si>
  <si>
    <t>58331200</t>
  </si>
  <si>
    <t>štěrkopísek netříděný</t>
  </si>
  <si>
    <t>-1005254227</t>
  </si>
  <si>
    <t>"obsyp přípojek"(70,5-0,85)*1,8</t>
  </si>
  <si>
    <t>"obsyp propustku"10</t>
  </si>
  <si>
    <t>"obsyp šachet"(8-1,5)*1,8</t>
  </si>
  <si>
    <t>20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</si>
  <si>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</si>
  <si>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</si>
  <si>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915958034</t>
  </si>
  <si>
    <t>https://podminky.urs.cz/item/CS_URS_2024_01/175151201</t>
  </si>
  <si>
    <t>"obsyp vpustí"8-1,5</t>
  </si>
  <si>
    <t>181351003</t>
  </si>
  <si>
    <t>Rozprostření a urovnání ornice v rovině nebo ve svahu sklonu do 1:5 strojně při souvislé ploše do 100 m2, tl. vrstvy do 200 mm</t>
  </si>
  <si>
    <t>-468663302</t>
  </si>
  <si>
    <t>https://podminky.urs.cz/item/CS_URS_2024_01/181351003</t>
  </si>
  <si>
    <t>"ornice tl. 0,15m"443</t>
  </si>
  <si>
    <t>"podorničí tl. 0,05m"443</t>
  </si>
  <si>
    <t>22</t>
  </si>
  <si>
    <t>181411131</t>
  </si>
  <si>
    <t>Založení trávníku na půdě předem připravené plochy do 1000 m2 výsevem včetně utažení parkového v rovině nebo na svahu do 1:5</t>
  </si>
  <si>
    <t>203822258</t>
  </si>
  <si>
    <t>https://podminky.urs.cz/item/CS_URS_2024_01/181411131</t>
  </si>
  <si>
    <t>"osetí"443</t>
  </si>
  <si>
    <t>23</t>
  </si>
  <si>
    <t>00572410</t>
  </si>
  <si>
    <t>osivo směs travní parková</t>
  </si>
  <si>
    <t>kg</t>
  </si>
  <si>
    <t>-2083525527</t>
  </si>
  <si>
    <t>443*0,05*1,2</t>
  </si>
  <si>
    <t>24</t>
  </si>
  <si>
    <t>181951112</t>
  </si>
  <si>
    <t>Úprava pláně vyrovnáním výškových rozdílů strojně v hornině třídy těžitelnosti I, skupiny 1 až 3 se zhutněním</t>
  </si>
  <si>
    <t>1289501314</t>
  </si>
  <si>
    <t>https://podminky.urs.cz/item/CS_URS_2024_01/181951112</t>
  </si>
  <si>
    <t>"dle přílohy Situace pozemní komunikace"2+170+10+4+777+3</t>
  </si>
  <si>
    <t>Svislé a kompletní konstrukce</t>
  </si>
  <si>
    <t>25</t>
  </si>
  <si>
    <t>339921132</t>
  </si>
  <si>
    <t>Osazování palisád betonových v řadě se zabetonováním výšky palisády přes 500 do 1000 mm</t>
  </si>
  <si>
    <t>698636360</t>
  </si>
  <si>
    <t>https://podminky.urs.cz/item/CS_URS_2024_01/339921132</t>
  </si>
  <si>
    <t>"betonová palisáda 175/200/1000"60</t>
  </si>
  <si>
    <t>26</t>
  </si>
  <si>
    <t>59228414</t>
  </si>
  <si>
    <t>palisáda tyčová kruhová betonová 175x200mm v 1000mm přírodní</t>
  </si>
  <si>
    <t>1462095029</t>
  </si>
  <si>
    <t>60/0,175*1,02</t>
  </si>
  <si>
    <t>27</t>
  </si>
  <si>
    <t>339921133</t>
  </si>
  <si>
    <t>Osazování palisád betonových v řadě se zabetonováním výšky palisády přes 1000 do 1500 mm</t>
  </si>
  <si>
    <t>1608223194</t>
  </si>
  <si>
    <t>https://podminky.urs.cz/item/CS_URS_2024_01/339921133</t>
  </si>
  <si>
    <t>"palisáda 175/200/1200"45</t>
  </si>
  <si>
    <t>28</t>
  </si>
  <si>
    <t>59228415</t>
  </si>
  <si>
    <t>palisáda tyčová kruhová betonová 175x200mm v 1200mm přírodní</t>
  </si>
  <si>
    <t>-1001524025</t>
  </si>
  <si>
    <t>45/0,175*1,02</t>
  </si>
  <si>
    <t>Vodorovné konstrukce</t>
  </si>
  <si>
    <t>29</t>
  </si>
  <si>
    <t>451573111</t>
  </si>
  <si>
    <t>Lože pod potrubí, stoky a drobné objekty v otevřeném výkopu z písku a štěrkopísku do 63 mm</t>
  </si>
  <si>
    <t>69055586</t>
  </si>
  <si>
    <t>https://podminky.urs.cz/item/CS_URS_2024_01/451573111</t>
  </si>
  <si>
    <t>"pod přípojky UV"47*1,5*0,05</t>
  </si>
  <si>
    <t>"pod betonový propustek"11*1,5*0,1</t>
  </si>
  <si>
    <t>30</t>
  </si>
  <si>
    <t>58337302</t>
  </si>
  <si>
    <t>štěrkopísek frakce 0/16</t>
  </si>
  <si>
    <t>594596243</t>
  </si>
  <si>
    <t>5,175*1,8</t>
  </si>
  <si>
    <t>31</t>
  </si>
  <si>
    <t>452311151</t>
  </si>
  <si>
    <t>Podkladní a zajišťovací konstrukce z betonu prostého v otevřeném výkopu bez zvýšených nároků na prostředí desky pod potrubí, stoky a drobné objekty z betonu tř. C 20/25</t>
  </si>
  <si>
    <t>1876598929</t>
  </si>
  <si>
    <t>https://podminky.urs.cz/item/CS_URS_2024_01/452311151</t>
  </si>
  <si>
    <t>"uliční vpusti"1*(1,5*1,5*0,1)</t>
  </si>
  <si>
    <t>"šachty"1*(2*2*0,1)</t>
  </si>
  <si>
    <t>Komunikace</t>
  </si>
  <si>
    <t>32</t>
  </si>
  <si>
    <t>564851111</t>
  </si>
  <si>
    <t>Podklad ze štěrkodrti ŠD s rozprostřením a zhutněním plochy přes 100 m2, po zhutnění tl. 150 mm</t>
  </si>
  <si>
    <t>66556377</t>
  </si>
  <si>
    <t>https://podminky.urs.cz/item/CS_URS_2024_01/564851111</t>
  </si>
  <si>
    <t>"dle přílohy Situace pozemní komunikace a Vzorový příčný řez"</t>
  </si>
  <si>
    <t>"vjezdy ochranná vrstva"14</t>
  </si>
  <si>
    <t>"vjezdy podkladní vrstva"14</t>
  </si>
  <si>
    <t>33</t>
  </si>
  <si>
    <t>564851111R</t>
  </si>
  <si>
    <t>Podklad ze štěrkodrti ŠD s rozprostřením a zhutněním, po zhutnění tl. 150 mm fr. 0-63 "sanace dle skutečnosti"</t>
  </si>
  <si>
    <t>-1663175414</t>
  </si>
  <si>
    <t>"sanace"250</t>
  </si>
  <si>
    <t>34</t>
  </si>
  <si>
    <t>564861111</t>
  </si>
  <si>
    <t>Podklad ze štěrkodrti ŠD s rozprostřením a zhutněním plochy přes 100 m2, po zhutnění tl. 200 mm</t>
  </si>
  <si>
    <t>-1311908104</t>
  </si>
  <si>
    <t>https://podminky.urs.cz/item/CS_URS_2024_01/564861111</t>
  </si>
  <si>
    <t>"chodník"2+170+10+4+777+3</t>
  </si>
  <si>
    <t>35</t>
  </si>
  <si>
    <t>573211112</t>
  </si>
  <si>
    <t>Postřik spojovací PS bez posypu kamenivem z asfaltu silničního, v množství 0,70 kg/m2</t>
  </si>
  <si>
    <t>1667317013</t>
  </si>
  <si>
    <t>https://podminky.urs.cz/item/CS_URS_2024_01/573211112</t>
  </si>
  <si>
    <t>"obrusná vrstva"52+10</t>
  </si>
  <si>
    <t>36</t>
  </si>
  <si>
    <t>577134121</t>
  </si>
  <si>
    <t>Asfaltový beton vrstva obrusná ACO 11 (ABS) s rozprostřením a se zhutněním z nemodifikovaného asfaltu v pruhu šířky přes 3 m tř. I (ACO 11+), po zhutnění tl. 40 mm</t>
  </si>
  <si>
    <t>-1885422232</t>
  </si>
  <si>
    <t>https://podminky.urs.cz/item/CS_URS_2024_01/577134121</t>
  </si>
  <si>
    <t>37</t>
  </si>
  <si>
    <t>577143111</t>
  </si>
  <si>
    <t>Asfaltový beton vrstva obrusná ACO 8 (ABJ) s rozprostřením a se zhutněním z nemodifikovaného asfaltu v pruhu šířky do 3 m, po zhutnění tl. 50 mm</t>
  </si>
  <si>
    <t>37886491</t>
  </si>
  <si>
    <t>https://podminky.urs.cz/item/CS_URS_2024_01/577143111</t>
  </si>
  <si>
    <t>38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</si>
  <si>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</si>
  <si>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</si>
  <si>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-255933262</t>
  </si>
  <si>
    <t>https://podminky.urs.cz/item/CS_URS_2024_01/596211113</t>
  </si>
  <si>
    <t>"chodník předláždění ze staávající dlažby"70,5</t>
  </si>
  <si>
    <t>"chodník nový"170+10</t>
  </si>
  <si>
    <t>"reliéfní dlažba červená"2+3</t>
  </si>
  <si>
    <t>39</t>
  </si>
  <si>
    <t>59245018</t>
  </si>
  <si>
    <t>dlažba skladebná betonová 200x100mm tl 60mm přírodní</t>
  </si>
  <si>
    <t>-856347824</t>
  </si>
  <si>
    <t>"chodník šedá"170+10</t>
  </si>
  <si>
    <t>Mezisoučet</t>
  </si>
  <si>
    <t>180*1,02</t>
  </si>
  <si>
    <t>40</t>
  </si>
  <si>
    <t>59245006</t>
  </si>
  <si>
    <t>dlažba pro nevidomé betonová 200x100mm tl 60mm barevná</t>
  </si>
  <si>
    <t>1493359135</t>
  </si>
  <si>
    <t>5*1,02</t>
  </si>
  <si>
    <t>41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</si>
  <si>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</si>
  <si>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</si>
  <si>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-1224226630</t>
  </si>
  <si>
    <t>https://podminky.urs.cz/item/CS_URS_2024_01/596212213</t>
  </si>
  <si>
    <t>"bet. dlažba vjezdy antracit vjezdy"10</t>
  </si>
  <si>
    <t>"dlažba reliéfní červená"4</t>
  </si>
  <si>
    <t>"umělá vodící linie"4</t>
  </si>
  <si>
    <t>42</t>
  </si>
  <si>
    <t>59245005</t>
  </si>
  <si>
    <t>dlažba skladebná betonová 200x100mm tl 80mm barevná</t>
  </si>
  <si>
    <t>-985922928</t>
  </si>
  <si>
    <t>"bet. dlažba vjezdy antracit"10</t>
  </si>
  <si>
    <t>10*1,02</t>
  </si>
  <si>
    <t>43</t>
  </si>
  <si>
    <t>59245226</t>
  </si>
  <si>
    <t>dlažba pro nevidomé betonová 200x100mm tl 80mm barevná</t>
  </si>
  <si>
    <t>-489082155</t>
  </si>
  <si>
    <t>"dle přílohy Situace stavby a Vzorový příčný řez"</t>
  </si>
  <si>
    <t>4*1,02</t>
  </si>
  <si>
    <t>44</t>
  </si>
  <si>
    <t>59245030R</t>
  </si>
  <si>
    <t>dlažba tvar čtverec betonová 200x200x80mm přírodní - UMĚLÁ VODÍCÍ LINIE</t>
  </si>
  <si>
    <t>105045971</t>
  </si>
  <si>
    <t>Trubní vedení</t>
  </si>
  <si>
    <t>45</t>
  </si>
  <si>
    <t>871251101</t>
  </si>
  <si>
    <t>Montáž vodovodního potrubí z tvrdého PVC-U v otevřeném výkopu z tvrdého PVC s integrovaným těsněnim SDR 11/PN10 D 110 x 4,2 mm</t>
  </si>
  <si>
    <t>-1178500219</t>
  </si>
  <si>
    <t>https://podminky.urs.cz/item/CS_URS_2024_01/871251101</t>
  </si>
  <si>
    <t>"montáž chráníčky"90</t>
  </si>
  <si>
    <t>46</t>
  </si>
  <si>
    <t>34575131</t>
  </si>
  <si>
    <t>žlab kabelový s víkem PVC (100x100)</t>
  </si>
  <si>
    <t>191863099</t>
  </si>
  <si>
    <t>47</t>
  </si>
  <si>
    <t>871310320</t>
  </si>
  <si>
    <t>Montáž kanalizačního potrubí z polypropylenu PP hladkého plnostěnného SN 12 DN 150</t>
  </si>
  <si>
    <t>-194521370</t>
  </si>
  <si>
    <t>https://podminky.urs.cz/item/CS_URS_2024_01/871310320</t>
  </si>
  <si>
    <t>"přípojky UV"47</t>
  </si>
  <si>
    <t>48</t>
  </si>
  <si>
    <t>28617025</t>
  </si>
  <si>
    <t>trubka kanalizační PP plnostěnná třívrstvá DN 150x1000mm SN12</t>
  </si>
  <si>
    <t>-461288243</t>
  </si>
  <si>
    <t>49</t>
  </si>
  <si>
    <t>877355211</t>
  </si>
  <si>
    <t>Montáž tvarovek na kanalizačním plastovém potrubí z PP nebo PVC-U hladkého plnostěnného kolen, víček nebo hrdlových uzávěrů DN 200</t>
  </si>
  <si>
    <t>1380469732</t>
  </si>
  <si>
    <t>https://podminky.urs.cz/item/CS_URS_2024_01/877355211</t>
  </si>
  <si>
    <t>"napojení vpustí"2*2</t>
  </si>
  <si>
    <t>50</t>
  </si>
  <si>
    <t>R2</t>
  </si>
  <si>
    <t>Tvarovky PVC SN12 k napojení ul. vpustí</t>
  </si>
  <si>
    <t>676139906</t>
  </si>
  <si>
    <t>"dle montáže tvarovek"4</t>
  </si>
  <si>
    <t>51</t>
  </si>
  <si>
    <t>894410101</t>
  </si>
  <si>
    <t>Osazení betonových dílců šachet kanalizačních dno DN 1000, výšky 600 mm</t>
  </si>
  <si>
    <t>-1948519974</t>
  </si>
  <si>
    <t>https://podminky.urs.cz/item/CS_URS_2024_01/894410101</t>
  </si>
  <si>
    <t>52</t>
  </si>
  <si>
    <t>59224337</t>
  </si>
  <si>
    <t>dno betonové šachty DN 1000 kanalizační výšky 60cm</t>
  </si>
  <si>
    <t>-2030245</t>
  </si>
  <si>
    <t>53</t>
  </si>
  <si>
    <t>894410212</t>
  </si>
  <si>
    <t>Osazení betonových dílců šachet kanalizačních skruž rovná DN 1000, výšky 500 mm</t>
  </si>
  <si>
    <t>1204750097</t>
  </si>
  <si>
    <t>https://podminky.urs.cz/item/CS_URS_2024_01/894410212</t>
  </si>
  <si>
    <t>54</t>
  </si>
  <si>
    <t>59224001</t>
  </si>
  <si>
    <t>dílec betonový pro vstupní šachty 100x50x9cm</t>
  </si>
  <si>
    <t>-2102716946</t>
  </si>
  <si>
    <t>55</t>
  </si>
  <si>
    <t>894410232</t>
  </si>
  <si>
    <t>Osazení betonových dílců šachet kanalizačních skruž přechodová (konus) DN 1000</t>
  </si>
  <si>
    <t>203131890</t>
  </si>
  <si>
    <t>https://podminky.urs.cz/item/CS_URS_2024_01/894410232</t>
  </si>
  <si>
    <t>56</t>
  </si>
  <si>
    <t>59224072</t>
  </si>
  <si>
    <t>skruž betonová DN 1000x250 100x25x9cm</t>
  </si>
  <si>
    <t>914348246</t>
  </si>
  <si>
    <t>57</t>
  </si>
  <si>
    <t>895941111R</t>
  </si>
  <si>
    <t>Zřízení vpusti kanalizační uliční z betonových dílců typ UV-50 normální</t>
  </si>
  <si>
    <t>1922583187</t>
  </si>
  <si>
    <t>58</t>
  </si>
  <si>
    <t>R3</t>
  </si>
  <si>
    <t>Litinová mříž 500x500 tř. D400 + rám + kalový koš</t>
  </si>
  <si>
    <t>kompl</t>
  </si>
  <si>
    <t>-1521879833</t>
  </si>
  <si>
    <t>59</t>
  </si>
  <si>
    <t>R5</t>
  </si>
  <si>
    <t>Kompletní betonové dílce uliční vpusti</t>
  </si>
  <si>
    <t>-809963971</t>
  </si>
  <si>
    <t>60</t>
  </si>
  <si>
    <t>899104112</t>
  </si>
  <si>
    <t>Osazení poklopů litinových, ocelových nebo železobetonových včetně rámů pro třídu zatížení D400, E600</t>
  </si>
  <si>
    <t>289131649</t>
  </si>
  <si>
    <t>https://podminky.urs.cz/item/CS_URS_2024_01/899104112</t>
  </si>
  <si>
    <t>61</t>
  </si>
  <si>
    <t>55241003</t>
  </si>
  <si>
    <t>poklop kanalizační betonový, litinový rám 160mm, D400 bez odvětrání</t>
  </si>
  <si>
    <t>-1078602696</t>
  </si>
  <si>
    <t>Ostatní konstrukce a práce-bourání</t>
  </si>
  <si>
    <t>62</t>
  </si>
  <si>
    <t>911121111</t>
  </si>
  <si>
    <t>Montáž zábradlí ocelového přichyceného vruty do betonového podkladu</t>
  </si>
  <si>
    <t>-261191336</t>
  </si>
  <si>
    <t>https://podminky.urs.cz/item/CS_URS_2024_01/911121111</t>
  </si>
  <si>
    <t>63</t>
  </si>
  <si>
    <t>30052024</t>
  </si>
  <si>
    <t>Ocelové dvoumadlové zábradlí pozinkované výšky 1,1m s patkou pro upevnění na palisádu</t>
  </si>
  <si>
    <t>-1547040906</t>
  </si>
  <si>
    <t>64</t>
  </si>
  <si>
    <t>914111111</t>
  </si>
  <si>
    <t>Montáž svislé dopravní značky základní velikosti do 1 m2 objímkami na sloupky nebo konzoly</t>
  </si>
  <si>
    <t>599074541</t>
  </si>
  <si>
    <t>https://podminky.urs.cz/item/CS_URS_2024_01/914111111</t>
  </si>
  <si>
    <t>"přesun stávajících SDZ"</t>
  </si>
  <si>
    <t>"IP25b"1</t>
  </si>
  <si>
    <t>"A6b"1</t>
  </si>
  <si>
    <t>65</t>
  </si>
  <si>
    <t>914511112</t>
  </si>
  <si>
    <t>Montáž sloupku dopravních značek délky do 3,5 m do hliníkové patky pro sloupek D 60 mm</t>
  </si>
  <si>
    <t>1394060710</t>
  </si>
  <si>
    <t>https://podminky.urs.cz/item/CS_URS_2024_01/914511112</t>
  </si>
  <si>
    <t>66</t>
  </si>
  <si>
    <t>915211111</t>
  </si>
  <si>
    <t>Vodorovné dopravní značení stříkaným plastem dělící čára šířky 125 mm souvislá bílá základní</t>
  </si>
  <si>
    <t>-1399769477</t>
  </si>
  <si>
    <t>https://podminky.urs.cz/item/CS_URS_2024_01/915211111</t>
  </si>
  <si>
    <t>"V4 0,125"100</t>
  </si>
  <si>
    <t>67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</si>
  <si>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</si>
  <si>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</si>
  <si>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1097954247</t>
  </si>
  <si>
    <t>https://podminky.urs.cz/item/CS_URS_2024_01/916131213</t>
  </si>
  <si>
    <t>"15/25"110-11-1</t>
  </si>
  <si>
    <t>"15/15"5+6</t>
  </si>
  <si>
    <t>"přechodový15/25-15"1</t>
  </si>
  <si>
    <t>68</t>
  </si>
  <si>
    <t>59217030</t>
  </si>
  <si>
    <t>obrubník silniční betonový přechodový 1000x150x150-250mm</t>
  </si>
  <si>
    <t>-1897366758</t>
  </si>
  <si>
    <t>69</t>
  </si>
  <si>
    <t>59217029</t>
  </si>
  <si>
    <t>obrubník silniční betonový nájezdový 1000x150x150mm</t>
  </si>
  <si>
    <t>1296283012</t>
  </si>
  <si>
    <t>11*1,1</t>
  </si>
  <si>
    <t>70</t>
  </si>
  <si>
    <t>59217031</t>
  </si>
  <si>
    <t>obrubník silniční betonový 1000x150x250mm</t>
  </si>
  <si>
    <t>-250687856</t>
  </si>
  <si>
    <t>"15/25"98</t>
  </si>
  <si>
    <t>98*1,02</t>
  </si>
  <si>
    <t>71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</si>
  <si>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</si>
  <si>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</si>
  <si>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-277973609</t>
  </si>
  <si>
    <t>https://podminky.urs.cz/item/CS_URS_2024_01/916231213</t>
  </si>
  <si>
    <t>"obruby 8/25"3+9+24+51+185+6+180+51+24+7+2+7</t>
  </si>
  <si>
    <t>72</t>
  </si>
  <si>
    <t>59217012</t>
  </si>
  <si>
    <t>obrubník zahradní betonový 500x80x250mm</t>
  </si>
  <si>
    <t>892908856</t>
  </si>
  <si>
    <t>"obruby 8/25"549</t>
  </si>
  <si>
    <t>549*1,02</t>
  </si>
  <si>
    <t>73</t>
  </si>
  <si>
    <t>916991121</t>
  </si>
  <si>
    <t>Lože pod obrubníky, krajníky nebo obruby z dlažebních kostek z betonu prostého</t>
  </si>
  <si>
    <t>-609383740</t>
  </si>
  <si>
    <t>https://podminky.urs.cz/item/CS_URS_2024_01/916991121</t>
  </si>
  <si>
    <t>"silniční obr."104*0,35*0,05</t>
  </si>
  <si>
    <t>"chodníkové 8"549*0,28*0,05</t>
  </si>
  <si>
    <t>"palisády"105*0,4*0,1</t>
  </si>
  <si>
    <t>74</t>
  </si>
  <si>
    <t>919112213</t>
  </si>
  <si>
    <t>Řezání dilatačních spár v živičném krytu vytvoření komůrky pro těsnící zálivku šířky 10 mm, hloubky 25 mm</t>
  </si>
  <si>
    <t>533602803</t>
  </si>
  <si>
    <t>https://podminky.urs.cz/item/CS_URS_2024_01/919112213</t>
  </si>
  <si>
    <t>"řezání spáry"118</t>
  </si>
  <si>
    <t>75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</si>
  <si>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</si>
  <si>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</si>
  <si>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1102466589</t>
  </si>
  <si>
    <t>https://podminky.urs.cz/item/CS_URS_2024_01/919121112</t>
  </si>
  <si>
    <t>76</t>
  </si>
  <si>
    <t>919441211</t>
  </si>
  <si>
    <t>Čelo propustku včetně římsy ze zdiva z lomového kamene, pro propustek z trub DN 300 až 500 mm</t>
  </si>
  <si>
    <t>-503624902</t>
  </si>
  <si>
    <t>https://podminky.urs.cz/item/CS_URS_2024_01/919441211</t>
  </si>
  <si>
    <t>77</t>
  </si>
  <si>
    <t>919521110</t>
  </si>
  <si>
    <t>Zřízení silničního propustku z trub betonových nebo železobetonových DN 300 mm</t>
  </si>
  <si>
    <t>-359375577</t>
  </si>
  <si>
    <t>https://podminky.urs.cz/item/CS_URS_2024_01/919521110</t>
  </si>
  <si>
    <t>78</t>
  </si>
  <si>
    <t>59222020</t>
  </si>
  <si>
    <t>trouba ŽB hrdlová DN 300</t>
  </si>
  <si>
    <t>-163934599</t>
  </si>
  <si>
    <t>11*1,01 'Přepočtené koeficientem množství</t>
  </si>
  <si>
    <t>79</t>
  </si>
  <si>
    <t>919535557</t>
  </si>
  <si>
    <t>Obetonování trubního propustku betonem prostým bez zvýšených nároků na prostředí tř. C 16/20</t>
  </si>
  <si>
    <t>727925607</t>
  </si>
  <si>
    <t>https://podminky.urs.cz/item/CS_URS_2024_01/919535557</t>
  </si>
  <si>
    <t>"obetonování propustku"10*0,2</t>
  </si>
  <si>
    <t>80</t>
  </si>
  <si>
    <t>919735111</t>
  </si>
  <si>
    <t>Řezání stávajícího živičného krytu nebo podkladu hloubky do 50 mm</t>
  </si>
  <si>
    <t>726419757</t>
  </si>
  <si>
    <t>https://podminky.urs.cz/item/CS_URS_2024_01/919735111</t>
  </si>
  <si>
    <t>"řezání krytu"104+16</t>
  </si>
  <si>
    <t>81</t>
  </si>
  <si>
    <t>938908411</t>
  </si>
  <si>
    <t>Čištění vozovek splachováním vodou povrchu podkladu nebo krytu živičného, betonového nebo dlážděného</t>
  </si>
  <si>
    <t>-2113868838</t>
  </si>
  <si>
    <t>https://podminky.urs.cz/item/CS_URS_2024_01/938908411</t>
  </si>
  <si>
    <t>"čištění vozovek"777+62</t>
  </si>
  <si>
    <t>82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</si>
  <si>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</si>
  <si>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</si>
  <si>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-1503673757</t>
  </si>
  <si>
    <t>https://podminky.urs.cz/item/CS_URS_2024_01/966006132</t>
  </si>
  <si>
    <t>99</t>
  </si>
  <si>
    <t>Přesuny hmot a sutí</t>
  </si>
  <si>
    <t>83</t>
  </si>
  <si>
    <t>997221551</t>
  </si>
  <si>
    <t>Vodorovná doprava suti bez naložení, ale se složením a s hrubým urovnáním ze sypkých materiálů, na vzdálenost do 1 km</t>
  </si>
  <si>
    <t>-1257313646</t>
  </si>
  <si>
    <t>https://podminky.urs.cz/item/CS_URS_2024_01/997221551</t>
  </si>
  <si>
    <t>"živice"6,076</t>
  </si>
  <si>
    <t>"kamenivo"8,39</t>
  </si>
  <si>
    <t>"drn"995*0,1*1,2</t>
  </si>
  <si>
    <t>84</t>
  </si>
  <si>
    <t>997221559</t>
  </si>
  <si>
    <t>Vodorovná doprava suti bez naložení, ale se složením a s hrubým urovnáním Příplatek k ceně za každý další započatý 1 km přes 1 km</t>
  </si>
  <si>
    <t>-1907427248</t>
  </si>
  <si>
    <t>https://podminky.urs.cz/item/CS_URS_2024_01/997221559</t>
  </si>
  <si>
    <t>"skládka do 14km"13*133,866</t>
  </si>
  <si>
    <t>85</t>
  </si>
  <si>
    <t>997221561</t>
  </si>
  <si>
    <t>Vodorovná doprava suti bez naložení, ale se složením a s hrubým urovnáním z kusových materiálů, na vzdálenost do 1 km</t>
  </si>
  <si>
    <t>-1082762698</t>
  </si>
  <si>
    <t>https://podminky.urs.cz/item/CS_URS_2024_01/997221561</t>
  </si>
  <si>
    <t>"beton"0,164</t>
  </si>
  <si>
    <t>86</t>
  </si>
  <si>
    <t>997221569</t>
  </si>
  <si>
    <t>1506892065</t>
  </si>
  <si>
    <t>https://podminky.urs.cz/item/CS_URS_2024_01/997221569</t>
  </si>
  <si>
    <t>"skládka do 14km"13*0,164</t>
  </si>
  <si>
    <t>87</t>
  </si>
  <si>
    <t>997221611</t>
  </si>
  <si>
    <t>Nakládání na dopravní prostředky pro vodorovnou dopravu suti</t>
  </si>
  <si>
    <t>2070626571</t>
  </si>
  <si>
    <t>https://podminky.urs.cz/item/CS_URS_2024_01/997221611</t>
  </si>
  <si>
    <t>"suť"133,866</t>
  </si>
  <si>
    <t>88</t>
  </si>
  <si>
    <t>998225111</t>
  </si>
  <si>
    <t>Přesun hmot pro komunikace s krytem z kameniva, monolitickým betonovým nebo živičným dopravní vzdálenost do 200 m jakékoliv délky objektu</t>
  </si>
  <si>
    <t>-1748628461</t>
  </si>
  <si>
    <t>https://podminky.urs.cz/item/CS_URS_2024_01/998225111</t>
  </si>
  <si>
    <t>997</t>
  </si>
  <si>
    <t>Přesun sutě</t>
  </si>
  <si>
    <t>89</t>
  </si>
  <si>
    <t>997221861</t>
  </si>
  <si>
    <t>Poplatek za uložení stavebního odpadu na recyklační skládce (skládkovné) z prostého betonu zatříděného do Katalogu odpadů pod kódem 17 01 01</t>
  </si>
  <si>
    <t>1180858937</t>
  </si>
  <si>
    <t>https://podminky.urs.cz/item/CS_URS_2024_01/997221861</t>
  </si>
  <si>
    <t>90</t>
  </si>
  <si>
    <t>997221873</t>
  </si>
  <si>
    <t>978801949</t>
  </si>
  <si>
    <t>https://podminky.urs.cz/item/CS_URS_2024_01/997221873</t>
  </si>
  <si>
    <t>91</t>
  </si>
  <si>
    <t>997221875</t>
  </si>
  <si>
    <t>Poplatek za uložení stavebního odpadu na recyklační skládce (skládkovné) asfaltového bez obsahu dehtu zatříděného do Katalogu odpadů pod kódem 17 03 02</t>
  </si>
  <si>
    <t>897686376</t>
  </si>
  <si>
    <t>https://podminky.urs.cz/item/CS_URS_2024_01/997221875</t>
  </si>
  <si>
    <t>"živice"14,466</t>
  </si>
  <si>
    <t>023/2023_2 - Vedlejší rozpočtové náklady</t>
  </si>
  <si>
    <t>VRN - Vedlejší rozpočtové náklady</t>
  </si>
  <si>
    <t>VRN</t>
  </si>
  <si>
    <t>0001</t>
  </si>
  <si>
    <t>Vytyčení inženýrských sítí</t>
  </si>
  <si>
    <t>sada</t>
  </si>
  <si>
    <t>357586472</t>
  </si>
  <si>
    <t>0002</t>
  </si>
  <si>
    <t>Zařízení staveniště, provoz a odstranění</t>
  </si>
  <si>
    <t>-23143787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</si>
  <si>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</si>
  <si>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</si>
  <si>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397969247</t>
  </si>
  <si>
    <t>0004</t>
  </si>
  <si>
    <t>Geodetické zaměření skutečného provedení stavby - výškopis, polohopis (3x tištěná dokumentace, 3xCD)</t>
  </si>
  <si>
    <t>1908307984</t>
  </si>
  <si>
    <t>0005</t>
  </si>
  <si>
    <t>Kopané sondy pro ověření průběhu inženýrských sítí - ruční práce vč. zasypání sondy</t>
  </si>
  <si>
    <t>345450720</t>
  </si>
  <si>
    <t>0006</t>
  </si>
  <si>
    <t xml:space="preserve">Zkoušení a kontrola prací zkušebnou zhotovitele:_x000d__x000d_
"statická zkouška únosnoti pláně 2ks"_x000d__x000d_
"statická zkouška na ochranné vrstvě 2ks"_x000d__x000d_
"zkouška shody na asf. vrstvě - mezerovitost (na vzorku z vývrtu) 2ks"_x000d__x000d_
"míra zhutnění (názornost vývrtu) 2ks"_x000d__x000d_
"spojení vrstev 2ks"_x000d__x000d_
"tloušťka vrstvy 2ks"_x000d__x000d_
"rozbor zeminy v aktivní zóně"1 </t>
  </si>
  <si>
    <t>-1371450763</t>
  </si>
  <si>
    <t>0008</t>
  </si>
  <si>
    <t>Archeologický průzkum</t>
  </si>
  <si>
    <t>1997854247</t>
  </si>
  <si>
    <t>0009</t>
  </si>
  <si>
    <t>Dokumentace skutečného provedení stavby</t>
  </si>
  <si>
    <t>2127281288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</si>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</sst>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301111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251101" TargetMode="External" /><Relationship Id="rId4" Type="http://schemas.openxmlformats.org/officeDocument/2006/relationships/hyperlink" Target="https://podminky.urs.cz/item/CS_URS_2024_01/113106123" TargetMode="External" /><Relationship Id="rId5" Type="http://schemas.openxmlformats.org/officeDocument/2006/relationships/hyperlink" Target="https://podminky.urs.cz/item/CS_URS_2024_01/113107241" TargetMode="External" /><Relationship Id="rId6" Type="http://schemas.openxmlformats.org/officeDocument/2006/relationships/hyperlink" Target="https://podminky.urs.cz/item/CS_URS_2024_01/119001421" TargetMode="External" /><Relationship Id="rId7" Type="http://schemas.openxmlformats.org/officeDocument/2006/relationships/hyperlink" Target="https://podminky.urs.cz/item/CS_URS_2024_01/120001101" TargetMode="External" /><Relationship Id="rId8" Type="http://schemas.openxmlformats.org/officeDocument/2006/relationships/hyperlink" Target="https://podminky.urs.cz/item/CS_URS_2024_01/121151103" TargetMode="External" /><Relationship Id="rId9" Type="http://schemas.openxmlformats.org/officeDocument/2006/relationships/hyperlink" Target="https://podminky.urs.cz/item/CS_URS_2024_01/122251101" TargetMode="External" /><Relationship Id="rId10" Type="http://schemas.openxmlformats.org/officeDocument/2006/relationships/hyperlink" Target="https://podminky.urs.cz/item/CS_URS_2024_01/132251102" TargetMode="External" /><Relationship Id="rId11" Type="http://schemas.openxmlformats.org/officeDocument/2006/relationships/hyperlink" Target="https://podminky.urs.cz/item/CS_URS_2024_01/133251102" TargetMode="External" /><Relationship Id="rId12" Type="http://schemas.openxmlformats.org/officeDocument/2006/relationships/hyperlink" Target="https://podminky.urs.cz/item/CS_URS_2024_01/162751117" TargetMode="External" /><Relationship Id="rId13" Type="http://schemas.openxmlformats.org/officeDocument/2006/relationships/hyperlink" Target="https://podminky.urs.cz/item/CS_URS_2024_01/162751119" TargetMode="External" /><Relationship Id="rId14" Type="http://schemas.openxmlformats.org/officeDocument/2006/relationships/hyperlink" Target="https://podminky.urs.cz/item/CS_URS_2024_01/171151103" TargetMode="External" /><Relationship Id="rId15" Type="http://schemas.openxmlformats.org/officeDocument/2006/relationships/hyperlink" Target="https://podminky.urs.cz/item/CS_URS_2024_01/17120120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5151101" TargetMode="External" /><Relationship Id="rId18" Type="http://schemas.openxmlformats.org/officeDocument/2006/relationships/hyperlink" Target="https://podminky.urs.cz/item/CS_URS_2024_01/175151201" TargetMode="External" /><Relationship Id="rId19" Type="http://schemas.openxmlformats.org/officeDocument/2006/relationships/hyperlink" Target="https://podminky.urs.cz/item/CS_URS_2024_01/181351003" TargetMode="External" /><Relationship Id="rId20" Type="http://schemas.openxmlformats.org/officeDocument/2006/relationships/hyperlink" Target="https://podminky.urs.cz/item/CS_URS_2024_01/181411131" TargetMode="External" /><Relationship Id="rId21" Type="http://schemas.openxmlformats.org/officeDocument/2006/relationships/hyperlink" Target="https://podminky.urs.cz/item/CS_URS_2024_01/181951112" TargetMode="External" /><Relationship Id="rId22" Type="http://schemas.openxmlformats.org/officeDocument/2006/relationships/hyperlink" Target="https://podminky.urs.cz/item/CS_URS_2024_01/339921132" TargetMode="External" /><Relationship Id="rId23" Type="http://schemas.openxmlformats.org/officeDocument/2006/relationships/hyperlink" Target="https://podminky.urs.cz/item/CS_URS_2024_01/339921133" TargetMode="External" /><Relationship Id="rId24" Type="http://schemas.openxmlformats.org/officeDocument/2006/relationships/hyperlink" Target="https://podminky.urs.cz/item/CS_URS_2024_01/451573111" TargetMode="External" /><Relationship Id="rId25" Type="http://schemas.openxmlformats.org/officeDocument/2006/relationships/hyperlink" Target="https://podminky.urs.cz/item/CS_URS_2024_01/452311151" TargetMode="External" /><Relationship Id="rId26" Type="http://schemas.openxmlformats.org/officeDocument/2006/relationships/hyperlink" Target="https://podminky.urs.cz/item/CS_URS_2024_01/564851111" TargetMode="External" /><Relationship Id="rId27" Type="http://schemas.openxmlformats.org/officeDocument/2006/relationships/hyperlink" Target="https://podminky.urs.cz/item/CS_URS_2024_01/564861111" TargetMode="External" /><Relationship Id="rId28" Type="http://schemas.openxmlformats.org/officeDocument/2006/relationships/hyperlink" Target="https://podminky.urs.cz/item/CS_URS_2024_01/573211112" TargetMode="External" /><Relationship Id="rId29" Type="http://schemas.openxmlformats.org/officeDocument/2006/relationships/hyperlink" Target="https://podminky.urs.cz/item/CS_URS_2024_01/577134121" TargetMode="External" /><Relationship Id="rId30" Type="http://schemas.openxmlformats.org/officeDocument/2006/relationships/hyperlink" Target="https://podminky.urs.cz/item/CS_URS_2024_01/577143111" TargetMode="External" /><Relationship Id="rId31" Type="http://schemas.openxmlformats.org/officeDocument/2006/relationships/hyperlink" Target="https://podminky.urs.cz/item/CS_URS_2024_01/596211113" TargetMode="External" /><Relationship Id="rId32" Type="http://schemas.openxmlformats.org/officeDocument/2006/relationships/hyperlink" Target="https://podminky.urs.cz/item/CS_URS_2024_01/596212213" TargetMode="External" /><Relationship Id="rId33" Type="http://schemas.openxmlformats.org/officeDocument/2006/relationships/hyperlink" Target="https://podminky.urs.cz/item/CS_URS_2024_01/871251101" TargetMode="External" /><Relationship Id="rId34" Type="http://schemas.openxmlformats.org/officeDocument/2006/relationships/hyperlink" Target="https://podminky.urs.cz/item/CS_URS_2024_01/871310320" TargetMode="External" /><Relationship Id="rId35" Type="http://schemas.openxmlformats.org/officeDocument/2006/relationships/hyperlink" Target="https://podminky.urs.cz/item/CS_URS_2024_01/877355211" TargetMode="External" /><Relationship Id="rId36" Type="http://schemas.openxmlformats.org/officeDocument/2006/relationships/hyperlink" Target="https://podminky.urs.cz/item/CS_URS_2024_01/894410101" TargetMode="External" /><Relationship Id="rId37" Type="http://schemas.openxmlformats.org/officeDocument/2006/relationships/hyperlink" Target="https://podminky.urs.cz/item/CS_URS_2024_01/894410212" TargetMode="External" /><Relationship Id="rId38" Type="http://schemas.openxmlformats.org/officeDocument/2006/relationships/hyperlink" Target="https://podminky.urs.cz/item/CS_URS_2024_01/894410232" TargetMode="External" /><Relationship Id="rId39" Type="http://schemas.openxmlformats.org/officeDocument/2006/relationships/hyperlink" Target="https://podminky.urs.cz/item/CS_URS_2024_01/899104112" TargetMode="External" /><Relationship Id="rId40" Type="http://schemas.openxmlformats.org/officeDocument/2006/relationships/hyperlink" Target="https://podminky.urs.cz/item/CS_URS_2024_01/911121111" TargetMode="External" /><Relationship Id="rId41" Type="http://schemas.openxmlformats.org/officeDocument/2006/relationships/hyperlink" Target="https://podminky.urs.cz/item/CS_URS_2024_01/914111111" TargetMode="External" /><Relationship Id="rId42" Type="http://schemas.openxmlformats.org/officeDocument/2006/relationships/hyperlink" Target="https://podminky.urs.cz/item/CS_URS_2024_01/914511112" TargetMode="External" /><Relationship Id="rId43" Type="http://schemas.openxmlformats.org/officeDocument/2006/relationships/hyperlink" Target="https://podminky.urs.cz/item/CS_URS_2024_01/915211111" TargetMode="External" /><Relationship Id="rId44" Type="http://schemas.openxmlformats.org/officeDocument/2006/relationships/hyperlink" Target="https://podminky.urs.cz/item/CS_URS_2024_01/916131213" TargetMode="External" /><Relationship Id="rId45" Type="http://schemas.openxmlformats.org/officeDocument/2006/relationships/hyperlink" Target="https://podminky.urs.cz/item/CS_URS_2024_01/916231213" TargetMode="External" /><Relationship Id="rId46" Type="http://schemas.openxmlformats.org/officeDocument/2006/relationships/hyperlink" Target="https://podminky.urs.cz/item/CS_URS_2024_01/916991121" TargetMode="External" /><Relationship Id="rId47" Type="http://schemas.openxmlformats.org/officeDocument/2006/relationships/hyperlink" Target="https://podminky.urs.cz/item/CS_URS_2024_01/919112213" TargetMode="External" /><Relationship Id="rId48" Type="http://schemas.openxmlformats.org/officeDocument/2006/relationships/hyperlink" Target="https://podminky.urs.cz/item/CS_URS_2024_01/919121112" TargetMode="External" /><Relationship Id="rId49" Type="http://schemas.openxmlformats.org/officeDocument/2006/relationships/hyperlink" Target="https://podminky.urs.cz/item/CS_URS_2024_01/919441211" TargetMode="External" /><Relationship Id="rId50" Type="http://schemas.openxmlformats.org/officeDocument/2006/relationships/hyperlink" Target="https://podminky.urs.cz/item/CS_URS_2024_01/919521110" TargetMode="External" /><Relationship Id="rId51" Type="http://schemas.openxmlformats.org/officeDocument/2006/relationships/hyperlink" Target="https://podminky.urs.cz/item/CS_URS_2024_01/919535557" TargetMode="External" /><Relationship Id="rId52" Type="http://schemas.openxmlformats.org/officeDocument/2006/relationships/hyperlink" Target="https://podminky.urs.cz/item/CS_URS_2024_01/919735111" TargetMode="External" /><Relationship Id="rId53" Type="http://schemas.openxmlformats.org/officeDocument/2006/relationships/hyperlink" Target="https://podminky.urs.cz/item/CS_URS_2024_01/938908411" TargetMode="External" /><Relationship Id="rId54" Type="http://schemas.openxmlformats.org/officeDocument/2006/relationships/hyperlink" Target="https://podminky.urs.cz/item/CS_URS_2024_01/966006132" TargetMode="External" /><Relationship Id="rId55" Type="http://schemas.openxmlformats.org/officeDocument/2006/relationships/hyperlink" Target="https://podminky.urs.cz/item/CS_URS_2024_01/997221551" TargetMode="External" /><Relationship Id="rId56" Type="http://schemas.openxmlformats.org/officeDocument/2006/relationships/hyperlink" Target="https://podminky.urs.cz/item/CS_URS_2024_01/997221559" TargetMode="External" /><Relationship Id="rId57" Type="http://schemas.openxmlformats.org/officeDocument/2006/relationships/hyperlink" Target="https://podminky.urs.cz/item/CS_URS_2024_01/997221561" TargetMode="External" /><Relationship Id="rId58" Type="http://schemas.openxmlformats.org/officeDocument/2006/relationships/hyperlink" Target="https://podminky.urs.cz/item/CS_URS_2024_01/997221569" TargetMode="External" /><Relationship Id="rId59" Type="http://schemas.openxmlformats.org/officeDocument/2006/relationships/hyperlink" Target="https://podminky.urs.cz/item/CS_URS_2024_01/997221611" TargetMode="External" /><Relationship Id="rId60" Type="http://schemas.openxmlformats.org/officeDocument/2006/relationships/hyperlink" Target="https://podminky.urs.cz/item/CS_URS_2024_01/998225111" TargetMode="External" /><Relationship Id="rId61" Type="http://schemas.openxmlformats.org/officeDocument/2006/relationships/hyperlink" Target="https://podminky.urs.cz/item/CS_URS_2024_01/997221861" TargetMode="External" /><Relationship Id="rId62" Type="http://schemas.openxmlformats.org/officeDocument/2006/relationships/hyperlink" Target="https://podminky.urs.cz/item/CS_URS_2024_01/997221873" TargetMode="External" /><Relationship Id="rId63" Type="http://schemas.openxmlformats.org/officeDocument/2006/relationships/hyperlink" Target="https://podminky.urs.cz/item/CS_URS_2024_01/997221875" TargetMode="External" /><Relationship Id="rId6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023/2023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Výstavba chodníku u silnice II_316, Kostelec nad Orlicí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Kostelec nad Orlicí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30. 5. 2024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Kostelec nad Orlicí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Město Jevíčko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24.7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'023-2023_1 - SO 101 Chodníky'!J30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'023-2023_1 - SO 101 Chodníky'!P88</f>
        <v>0</v>
      </c>
      <c r="AV55" s="123">
        <f>'023-2023_1 - SO 101 Chodníky'!J33</f>
        <v>0</v>
      </c>
      <c r="AW55" s="123">
        <f>'023-2023_1 - SO 101 Chodníky'!J34</f>
        <v>0</v>
      </c>
      <c r="AX55" s="123">
        <f>'023-2023_1 - SO 101 Chodníky'!J35</f>
        <v>0</v>
      </c>
      <c r="AY55" s="123">
        <f>'023-2023_1 - SO 101 Chodníky'!J36</f>
        <v>0</v>
      </c>
      <c r="AZ55" s="123">
        <f>'023-2023_1 - SO 101 Chodníky'!F33</f>
        <v>0</v>
      </c>
      <c r="BA55" s="123">
        <f>'023-2023_1 - SO 101 Chodníky'!F34</f>
        <v>0</v>
      </c>
      <c r="BB55" s="123">
        <f>'023-2023_1 - SO 101 Chodníky'!F35</f>
        <v>0</v>
      </c>
      <c r="BC55" s="123">
        <f>'023-2023_1 - SO 101 Chodníky'!F36</f>
        <v>0</v>
      </c>
      <c r="BD55" s="125">
        <f>'023-2023_1 - SO 101 Chodníky'!F37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'023-2023_2 - Vedlejší roz...'!J30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'023-2023_2 - Vedlejší roz...'!P80</f>
        <v>0</v>
      </c>
      <c r="AV56" s="128">
        <f>'023-2023_2 - Vedlejší roz...'!J33</f>
        <v>0</v>
      </c>
      <c r="AW56" s="128">
        <f>'023-2023_2 - Vedlejší roz...'!J34</f>
        <v>0</v>
      </c>
      <c r="AX56" s="128">
        <f>'023-2023_2 - Vedlejší roz...'!J35</f>
        <v>0</v>
      </c>
      <c r="AY56" s="128">
        <f>'023-2023_2 - Vedlejší roz...'!J36</f>
        <v>0</v>
      </c>
      <c r="AZ56" s="128">
        <f>'023-2023_2 - Vedlejší roz...'!F33</f>
        <v>0</v>
      </c>
      <c r="BA56" s="128">
        <f>'023-2023_2 - Vedlejší roz...'!F34</f>
        <v>0</v>
      </c>
      <c r="BB56" s="128">
        <f>'023-2023_2 - Vedlejší roz...'!F35</f>
        <v>0</v>
      </c>
      <c r="BC56" s="128">
        <f>'023-2023_2 - Vedlejší roz...'!F36</f>
        <v>0</v>
      </c>
      <c r="BD56" s="130">
        <f>'023-2023_2 - Vedlejší roz...'!F37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S2eVSGINThE5H0DsQYDvlvPam06mVC5sWFh+yYLuLzJyfWhusmgxGMlPN24bkwXRRt2/1PNb3VvNTpgix4XYKA==" hashValue="GWgXqIsAcPHqg1rXWPdKU9/cxr96WtdxJ3L9jIP28VukdOwprai5S3TvwXuhzwdxWRmDM1xD8DkqMdgfdOl1W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23-2023_1 - SO 101 Chodníky'!C2" display="/"/>
    <hyperlink ref="A56" location="'023-2023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88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Výstavba chodníku u silnice II_316,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30. 5. 2024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29</v>
      </c>
      <c r="J24" s="139" t="s">
        <v>41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42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44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46</v>
      </c>
      <c r="G32" s="41"/>
      <c r="H32" s="41"/>
      <c r="I32" s="148" t="s">
        <v>45</v>
      </c>
      <c r="J32" s="148" t="s">
        <v>47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48</v>
      </c>
      <c r="E33" s="135" t="s">
        <v>49</v>
      </c>
      <c r="F33" s="150">
        <f>ROUND((SUM(BE88:BE425)),  2)</f>
        <v>0</v>
      </c>
      <c r="G33" s="41"/>
      <c r="H33" s="41"/>
      <c r="I33" s="151">
        <v>0.20999999999999999</v>
      </c>
      <c r="J33" s="150">
        <f>ROUND(((SUM(BE88:BE425))*I33),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50</v>
      </c>
      <c r="F34" s="150">
        <f>ROUND((SUM(BF88:BF425)),  2)</f>
        <v>0</v>
      </c>
      <c r="G34" s="41"/>
      <c r="H34" s="41"/>
      <c r="I34" s="151">
        <v>0.12</v>
      </c>
      <c r="J34" s="150">
        <f>ROUND(((SUM(BF88:BF425))*I34),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51</v>
      </c>
      <c r="F35" s="150">
        <f>ROUND((SUM(BG88:BG425)),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52</v>
      </c>
      <c r="F36" s="150">
        <f>ROUND((SUM(BH88:BH425)),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53</v>
      </c>
      <c r="F37" s="150">
        <f>ROUND((SUM(BI88:BI425)),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54</v>
      </c>
      <c r="E39" s="154"/>
      <c r="F39" s="154"/>
      <c r="G39" s="155" t="s">
        <v>55</v>
      </c>
      <c r="H39" s="156" t="s">
        <v>56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Výstavba chodníku u silnice II_316,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023/2023_1 - SO 101 Chodníky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30. 5. 2024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Město Jevíčko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76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J202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J215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J228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J287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J316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4"/>
      <c r="C67" s="175"/>
      <c r="D67" s="176" t="s">
        <v>106</v>
      </c>
      <c r="E67" s="177"/>
      <c r="F67" s="177"/>
      <c r="G67" s="177"/>
      <c r="H67" s="177"/>
      <c r="I67" s="177"/>
      <c r="J67" s="178">
        <f>J393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107</v>
      </c>
      <c r="E68" s="177"/>
      <c r="F68" s="177"/>
      <c r="G68" s="177"/>
      <c r="H68" s="177"/>
      <c r="I68" s="177"/>
      <c r="J68" s="178">
        <f>J416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108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Výstavba chodníku u silnice II_316, Kostelec nad Orlicí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93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023/2023_1 - SO 101 Chodníky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Kostelec nad Orlicí</v>
      </c>
      <c r="G82" s="43"/>
      <c r="H82" s="43"/>
      <c r="I82" s="35" t="s">
        <v>23</v>
      </c>
      <c r="J82" s="75" t="str">
        <f>IF(J12="","",J12)</f>
        <v>30. 5. 2024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Město Kostelec nad Orlicí</v>
      </c>
      <c r="G84" s="43"/>
      <c r="H84" s="43"/>
      <c r="I84" s="35" t="s">
        <v>33</v>
      </c>
      <c r="J84" s="39" t="str">
        <f>E21</f>
        <v>Město Jevíčko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>DI PROJEKT s.r.o.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109</v>
      </c>
      <c r="D87" s="183" t="s">
        <v>63</v>
      </c>
      <c r="E87" s="183" t="s">
        <v>59</v>
      </c>
      <c r="F87" s="183" t="s">
        <v>60</v>
      </c>
      <c r="G87" s="183" t="s">
        <v>110</v>
      </c>
      <c r="H87" s="183" t="s">
        <v>111</v>
      </c>
      <c r="I87" s="183" t="s">
        <v>112</v>
      </c>
      <c r="J87" s="183" t="s">
        <v>97</v>
      </c>
      <c r="K87" s="184" t="s">
        <v>113</v>
      </c>
      <c r="L87" s="185"/>
      <c r="M87" s="95" t="s">
        <v>19</v>
      </c>
      <c r="N87" s="96" t="s">
        <v>48</v>
      </c>
      <c r="O87" s="96" t="s">
        <v>114</v>
      </c>
      <c r="P87" s="96" t="s">
        <v>115</v>
      </c>
      <c r="Q87" s="96" t="s">
        <v>116</v>
      </c>
      <c r="R87" s="96" t="s">
        <v>117</v>
      </c>
      <c r="S87" s="96" t="s">
        <v>118</v>
      </c>
      <c r="T87" s="97" t="s">
        <v>119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120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</f>
        <v>0</v>
      </c>
      <c r="Q88" s="99"/>
      <c r="R88" s="188">
        <f>R89</f>
        <v>1423.4110529740001</v>
      </c>
      <c r="S88" s="99"/>
      <c r="T88" s="189">
        <f>T89</f>
        <v>32.960000000000001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77</v>
      </c>
      <c r="AU88" s="20" t="s">
        <v>98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77</v>
      </c>
      <c r="E89" s="194" t="s">
        <v>121</v>
      </c>
      <c r="F89" s="194" t="s">
        <v>122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P90+P202+P215+P228+P287+P316+P416</f>
        <v>0</v>
      </c>
      <c r="Q89" s="199"/>
      <c r="R89" s="200">
        <f>R90+R202+R215+R228+R287+R316+R416</f>
        <v>1423.4110529740001</v>
      </c>
      <c r="S89" s="199"/>
      <c r="T89" s="201">
        <f>T90+T202+T215+T228+T287+T316+T416</f>
        <v>32.960000000000001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86</v>
      </c>
      <c r="AT89" s="203" t="s">
        <v>77</v>
      </c>
      <c r="AU89" s="203" t="s">
        <v>78</v>
      </c>
      <c r="AY89" s="202" t="s">
        <v>123</v>
      </c>
      <c r="BK89" s="204">
        <f>BK90+BK202+BK215+BK228+BK287+BK316+BK416</f>
        <v>0</v>
      </c>
    </row>
    <row r="90" s="12" customFormat="1" ht="22.8" customHeight="1">
      <c r="A90" s="12"/>
      <c r="B90" s="191"/>
      <c r="C90" s="192"/>
      <c r="D90" s="193" t="s">
        <v>77</v>
      </c>
      <c r="E90" s="205" t="s">
        <v>86</v>
      </c>
      <c r="F90" s="205" t="s">
        <v>124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SUM(P91:P201)</f>
        <v>0</v>
      </c>
      <c r="Q90" s="199"/>
      <c r="R90" s="200">
        <f>SUM(R91:R201)</f>
        <v>636.41796699999998</v>
      </c>
      <c r="S90" s="199"/>
      <c r="T90" s="201">
        <f>SUM(T91:T201)</f>
        <v>24.406000000000002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86</v>
      </c>
      <c r="AT90" s="203" t="s">
        <v>77</v>
      </c>
      <c r="AU90" s="203" t="s">
        <v>86</v>
      </c>
      <c r="AY90" s="202" t="s">
        <v>123</v>
      </c>
      <c r="BK90" s="204">
        <f>SUM(BK91:BK201)</f>
        <v>0</v>
      </c>
    </row>
    <row r="91" s="2" customFormat="1" ht="16.5" customHeight="1">
      <c r="A91" s="41"/>
      <c r="B91" s="42"/>
      <c r="C91" s="207" t="s">
        <v>86</v>
      </c>
      <c r="D91" s="207" t="s">
        <v>125</v>
      </c>
      <c r="E91" s="208" t="s">
        <v>126</v>
      </c>
      <c r="F91" s="209" t="s">
        <v>127</v>
      </c>
      <c r="G91" s="210" t="s">
        <v>128</v>
      </c>
      <c r="H91" s="211">
        <v>995</v>
      </c>
      <c r="I91" s="212"/>
      <c r="J91" s="213">
        <f>ROUND(I91*H91,2)</f>
        <v>0</v>
      </c>
      <c r="K91" s="209" t="s">
        <v>129</v>
      </c>
      <c r="L91" s="47"/>
      <c r="M91" s="214" t="s">
        <v>19</v>
      </c>
      <c r="N91" s="215" t="s">
        <v>49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130</v>
      </c>
      <c r="AT91" s="218" t="s">
        <v>125</v>
      </c>
      <c r="AU91" s="218" t="s">
        <v>88</v>
      </c>
      <c r="AY91" s="20" t="s">
        <v>123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86</v>
      </c>
      <c r="BK91" s="219">
        <f>ROUND(I91*H91,2)</f>
        <v>0</v>
      </c>
      <c r="BL91" s="20" t="s">
        <v>130</v>
      </c>
      <c r="BM91" s="218" t="s">
        <v>131</v>
      </c>
    </row>
    <row r="92" s="2" customFormat="1">
      <c r="A92" s="41"/>
      <c r="B92" s="42"/>
      <c r="C92" s="43"/>
      <c r="D92" s="220" t="s">
        <v>132</v>
      </c>
      <c r="E92" s="43"/>
      <c r="F92" s="221" t="s">
        <v>133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132</v>
      </c>
      <c r="AU92" s="20" t="s">
        <v>88</v>
      </c>
    </row>
    <row r="93" s="13" customFormat="1">
      <c r="A93" s="13"/>
      <c r="B93" s="225"/>
      <c r="C93" s="226"/>
      <c r="D93" s="227" t="s">
        <v>134</v>
      </c>
      <c r="E93" s="228" t="s">
        <v>19</v>
      </c>
      <c r="F93" s="229" t="s">
        <v>135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134</v>
      </c>
      <c r="AU93" s="235" t="s">
        <v>88</v>
      </c>
      <c r="AV93" s="13" t="s">
        <v>86</v>
      </c>
      <c r="AW93" s="13" t="s">
        <v>37</v>
      </c>
      <c r="AX93" s="13" t="s">
        <v>78</v>
      </c>
      <c r="AY93" s="235" t="s">
        <v>123</v>
      </c>
    </row>
    <row r="94" s="14" customFormat="1">
      <c r="A94" s="14"/>
      <c r="B94" s="236"/>
      <c r="C94" s="237"/>
      <c r="D94" s="227" t="s">
        <v>134</v>
      </c>
      <c r="E94" s="238" t="s">
        <v>19</v>
      </c>
      <c r="F94" s="239" t="s">
        <v>136</v>
      </c>
      <c r="G94" s="237"/>
      <c r="H94" s="240">
        <v>995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134</v>
      </c>
      <c r="AU94" s="246" t="s">
        <v>88</v>
      </c>
      <c r="AV94" s="14" t="s">
        <v>88</v>
      </c>
      <c r="AW94" s="14" t="s">
        <v>37</v>
      </c>
      <c r="AX94" s="14" t="s">
        <v>86</v>
      </c>
      <c r="AY94" s="246" t="s">
        <v>123</v>
      </c>
    </row>
    <row r="95" s="2" customFormat="1" ht="21.75" customHeight="1">
      <c r="A95" s="41"/>
      <c r="B95" s="42"/>
      <c r="C95" s="207" t="s">
        <v>88</v>
      </c>
      <c r="D95" s="207" t="s">
        <v>125</v>
      </c>
      <c r="E95" s="208" t="s">
        <v>137</v>
      </c>
      <c r="F95" s="209" t="s">
        <v>138</v>
      </c>
      <c r="G95" s="210" t="s">
        <v>139</v>
      </c>
      <c r="H95" s="211">
        <v>2</v>
      </c>
      <c r="I95" s="212"/>
      <c r="J95" s="213">
        <f>ROUND(I95*H95,2)</f>
        <v>0</v>
      </c>
      <c r="K95" s="209" t="s">
        <v>129</v>
      </c>
      <c r="L95" s="47"/>
      <c r="M95" s="214" t="s">
        <v>19</v>
      </c>
      <c r="N95" s="215" t="s">
        <v>49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130</v>
      </c>
      <c r="AT95" s="218" t="s">
        <v>125</v>
      </c>
      <c r="AU95" s="218" t="s">
        <v>88</v>
      </c>
      <c r="AY95" s="20" t="s">
        <v>123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86</v>
      </c>
      <c r="BK95" s="219">
        <f>ROUND(I95*H95,2)</f>
        <v>0</v>
      </c>
      <c r="BL95" s="20" t="s">
        <v>130</v>
      </c>
      <c r="BM95" s="218" t="s">
        <v>140</v>
      </c>
    </row>
    <row r="96" s="2" customFormat="1">
      <c r="A96" s="41"/>
      <c r="B96" s="42"/>
      <c r="C96" s="43"/>
      <c r="D96" s="220" t="s">
        <v>132</v>
      </c>
      <c r="E96" s="43"/>
      <c r="F96" s="221" t="s">
        <v>141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</v>
      </c>
      <c r="AU96" s="20" t="s">
        <v>88</v>
      </c>
    </row>
    <row r="97" s="14" customFormat="1">
      <c r="A97" s="14"/>
      <c r="B97" s="236"/>
      <c r="C97" s="237"/>
      <c r="D97" s="227" t="s">
        <v>134</v>
      </c>
      <c r="E97" s="238" t="s">
        <v>19</v>
      </c>
      <c r="F97" s="239" t="s">
        <v>88</v>
      </c>
      <c r="G97" s="237"/>
      <c r="H97" s="240">
        <v>2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134</v>
      </c>
      <c r="AU97" s="246" t="s">
        <v>88</v>
      </c>
      <c r="AV97" s="14" t="s">
        <v>88</v>
      </c>
      <c r="AW97" s="14" t="s">
        <v>37</v>
      </c>
      <c r="AX97" s="14" t="s">
        <v>86</v>
      </c>
      <c r="AY97" s="246" t="s">
        <v>123</v>
      </c>
    </row>
    <row r="98" s="2" customFormat="1" ht="16.5" customHeight="1">
      <c r="A98" s="41"/>
      <c r="B98" s="42"/>
      <c r="C98" s="207" t="s">
        <v>142</v>
      </c>
      <c r="D98" s="207" t="s">
        <v>125</v>
      </c>
      <c r="E98" s="208" t="s">
        <v>143</v>
      </c>
      <c r="F98" s="209" t="s">
        <v>144</v>
      </c>
      <c r="G98" s="210" t="s">
        <v>139</v>
      </c>
      <c r="H98" s="211">
        <v>2</v>
      </c>
      <c r="I98" s="212"/>
      <c r="J98" s="213">
        <f>ROUND(I98*H98,2)</f>
        <v>0</v>
      </c>
      <c r="K98" s="209" t="s">
        <v>129</v>
      </c>
      <c r="L98" s="47"/>
      <c r="M98" s="214" t="s">
        <v>19</v>
      </c>
      <c r="N98" s="215" t="s">
        <v>49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130</v>
      </c>
      <c r="AT98" s="218" t="s">
        <v>125</v>
      </c>
      <c r="AU98" s="218" t="s">
        <v>88</v>
      </c>
      <c r="AY98" s="20" t="s">
        <v>123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86</v>
      </c>
      <c r="BK98" s="219">
        <f>ROUND(I98*H98,2)</f>
        <v>0</v>
      </c>
      <c r="BL98" s="20" t="s">
        <v>130</v>
      </c>
      <c r="BM98" s="218" t="s">
        <v>145</v>
      </c>
    </row>
    <row r="99" s="2" customFormat="1">
      <c r="A99" s="41"/>
      <c r="B99" s="42"/>
      <c r="C99" s="43"/>
      <c r="D99" s="220" t="s">
        <v>132</v>
      </c>
      <c r="E99" s="43"/>
      <c r="F99" s="221" t="s">
        <v>146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</v>
      </c>
      <c r="AU99" s="20" t="s">
        <v>88</v>
      </c>
    </row>
    <row r="100" s="14" customFormat="1">
      <c r="A100" s="14"/>
      <c r="B100" s="236"/>
      <c r="C100" s="237"/>
      <c r="D100" s="227" t="s">
        <v>134</v>
      </c>
      <c r="E100" s="238" t="s">
        <v>19</v>
      </c>
      <c r="F100" s="239" t="s">
        <v>88</v>
      </c>
      <c r="G100" s="237"/>
      <c r="H100" s="240">
        <v>2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134</v>
      </c>
      <c r="AU100" s="246" t="s">
        <v>88</v>
      </c>
      <c r="AV100" s="14" t="s">
        <v>88</v>
      </c>
      <c r="AW100" s="14" t="s">
        <v>37</v>
      </c>
      <c r="AX100" s="14" t="s">
        <v>86</v>
      </c>
      <c r="AY100" s="246" t="s">
        <v>123</v>
      </c>
    </row>
    <row r="101" s="2" customFormat="1" ht="37.8" customHeight="1">
      <c r="A101" s="41"/>
      <c r="B101" s="42"/>
      <c r="C101" s="207" t="s">
        <v>130</v>
      </c>
      <c r="D101" s="207" t="s">
        <v>125</v>
      </c>
      <c r="E101" s="208" t="s">
        <v>147</v>
      </c>
      <c r="F101" s="209" t="s">
        <v>148</v>
      </c>
      <c r="G101" s="210" t="s">
        <v>128</v>
      </c>
      <c r="H101" s="211">
        <v>70.5</v>
      </c>
      <c r="I101" s="212"/>
      <c r="J101" s="213">
        <f>ROUND(I101*H101,2)</f>
        <v>0</v>
      </c>
      <c r="K101" s="209" t="s">
        <v>129</v>
      </c>
      <c r="L101" s="47"/>
      <c r="M101" s="214" t="s">
        <v>19</v>
      </c>
      <c r="N101" s="215" t="s">
        <v>49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0.26000000000000001</v>
      </c>
      <c r="T101" s="217">
        <f>S101*H101</f>
        <v>18.330000000000002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130</v>
      </c>
      <c r="AT101" s="218" t="s">
        <v>125</v>
      </c>
      <c r="AU101" s="218" t="s">
        <v>88</v>
      </c>
      <c r="AY101" s="20" t="s">
        <v>123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86</v>
      </c>
      <c r="BK101" s="219">
        <f>ROUND(I101*H101,2)</f>
        <v>0</v>
      </c>
      <c r="BL101" s="20" t="s">
        <v>130</v>
      </c>
      <c r="BM101" s="218" t="s">
        <v>149</v>
      </c>
    </row>
    <row r="102" s="2" customFormat="1">
      <c r="A102" s="41"/>
      <c r="B102" s="42"/>
      <c r="C102" s="43"/>
      <c r="D102" s="220" t="s">
        <v>132</v>
      </c>
      <c r="E102" s="43"/>
      <c r="F102" s="221" t="s">
        <v>150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132</v>
      </c>
      <c r="AU102" s="20" t="s">
        <v>88</v>
      </c>
    </row>
    <row r="103" s="13" customFormat="1">
      <c r="A103" s="13"/>
      <c r="B103" s="225"/>
      <c r="C103" s="226"/>
      <c r="D103" s="227" t="s">
        <v>134</v>
      </c>
      <c r="E103" s="228" t="s">
        <v>19</v>
      </c>
      <c r="F103" s="229" t="s">
        <v>151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134</v>
      </c>
      <c r="AU103" s="235" t="s">
        <v>88</v>
      </c>
      <c r="AV103" s="13" t="s">
        <v>86</v>
      </c>
      <c r="AW103" s="13" t="s">
        <v>37</v>
      </c>
      <c r="AX103" s="13" t="s">
        <v>78</v>
      </c>
      <c r="AY103" s="235" t="s">
        <v>123</v>
      </c>
    </row>
    <row r="104" s="14" customFormat="1">
      <c r="A104" s="14"/>
      <c r="B104" s="236"/>
      <c r="C104" s="237"/>
      <c r="D104" s="227" t="s">
        <v>134</v>
      </c>
      <c r="E104" s="238" t="s">
        <v>19</v>
      </c>
      <c r="F104" s="239" t="s">
        <v>152</v>
      </c>
      <c r="G104" s="237"/>
      <c r="H104" s="240">
        <v>70.5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134</v>
      </c>
      <c r="AU104" s="246" t="s">
        <v>88</v>
      </c>
      <c r="AV104" s="14" t="s">
        <v>88</v>
      </c>
      <c r="AW104" s="14" t="s">
        <v>37</v>
      </c>
      <c r="AX104" s="14" t="s">
        <v>78</v>
      </c>
      <c r="AY104" s="246" t="s">
        <v>123</v>
      </c>
    </row>
    <row r="105" s="15" customFormat="1">
      <c r="A105" s="15"/>
      <c r="B105" s="247"/>
      <c r="C105" s="248"/>
      <c r="D105" s="227" t="s">
        <v>134</v>
      </c>
      <c r="E105" s="249" t="s">
        <v>19</v>
      </c>
      <c r="F105" s="250" t="s">
        <v>153</v>
      </c>
      <c r="G105" s="248"/>
      <c r="H105" s="251">
        <v>70.5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134</v>
      </c>
      <c r="AU105" s="257" t="s">
        <v>88</v>
      </c>
      <c r="AV105" s="15" t="s">
        <v>130</v>
      </c>
      <c r="AW105" s="15" t="s">
        <v>37</v>
      </c>
      <c r="AX105" s="15" t="s">
        <v>86</v>
      </c>
      <c r="AY105" s="257" t="s">
        <v>123</v>
      </c>
    </row>
    <row r="106" s="2" customFormat="1" ht="33" customHeight="1">
      <c r="A106" s="41"/>
      <c r="B106" s="42"/>
      <c r="C106" s="207" t="s">
        <v>154</v>
      </c>
      <c r="D106" s="207" t="s">
        <v>125</v>
      </c>
      <c r="E106" s="208" t="s">
        <v>155</v>
      </c>
      <c r="F106" s="209" t="s">
        <v>156</v>
      </c>
      <c r="G106" s="210" t="s">
        <v>128</v>
      </c>
      <c r="H106" s="211">
        <v>62</v>
      </c>
      <c r="I106" s="212"/>
      <c r="J106" s="213">
        <f>ROUND(I106*H106,2)</f>
        <v>0</v>
      </c>
      <c r="K106" s="209" t="s">
        <v>129</v>
      </c>
      <c r="L106" s="47"/>
      <c r="M106" s="214" t="s">
        <v>19</v>
      </c>
      <c r="N106" s="215" t="s">
        <v>49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0.098000000000000004</v>
      </c>
      <c r="T106" s="217">
        <f>S106*H106</f>
        <v>6.0760000000000005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130</v>
      </c>
      <c r="AT106" s="218" t="s">
        <v>125</v>
      </c>
      <c r="AU106" s="218" t="s">
        <v>88</v>
      </c>
      <c r="AY106" s="20" t="s">
        <v>123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86</v>
      </c>
      <c r="BK106" s="219">
        <f>ROUND(I106*H106,2)</f>
        <v>0</v>
      </c>
      <c r="BL106" s="20" t="s">
        <v>130</v>
      </c>
      <c r="BM106" s="218" t="s">
        <v>157</v>
      </c>
    </row>
    <row r="107" s="2" customFormat="1">
      <c r="A107" s="41"/>
      <c r="B107" s="42"/>
      <c r="C107" s="43"/>
      <c r="D107" s="220" t="s">
        <v>132</v>
      </c>
      <c r="E107" s="43"/>
      <c r="F107" s="221" t="s">
        <v>158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132</v>
      </c>
      <c r="AU107" s="20" t="s">
        <v>88</v>
      </c>
    </row>
    <row r="108" s="13" customFormat="1">
      <c r="A108" s="13"/>
      <c r="B108" s="225"/>
      <c r="C108" s="226"/>
      <c r="D108" s="227" t="s">
        <v>134</v>
      </c>
      <c r="E108" s="228" t="s">
        <v>19</v>
      </c>
      <c r="F108" s="229" t="s">
        <v>159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134</v>
      </c>
      <c r="AU108" s="235" t="s">
        <v>88</v>
      </c>
      <c r="AV108" s="13" t="s">
        <v>86</v>
      </c>
      <c r="AW108" s="13" t="s">
        <v>37</v>
      </c>
      <c r="AX108" s="13" t="s">
        <v>78</v>
      </c>
      <c r="AY108" s="235" t="s">
        <v>123</v>
      </c>
    </row>
    <row r="109" s="14" customFormat="1">
      <c r="A109" s="14"/>
      <c r="B109" s="236"/>
      <c r="C109" s="237"/>
      <c r="D109" s="227" t="s">
        <v>134</v>
      </c>
      <c r="E109" s="238" t="s">
        <v>19</v>
      </c>
      <c r="F109" s="239" t="s">
        <v>160</v>
      </c>
      <c r="G109" s="237"/>
      <c r="H109" s="240">
        <v>62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134</v>
      </c>
      <c r="AU109" s="246" t="s">
        <v>88</v>
      </c>
      <c r="AV109" s="14" t="s">
        <v>88</v>
      </c>
      <c r="AW109" s="14" t="s">
        <v>37</v>
      </c>
      <c r="AX109" s="14" t="s">
        <v>86</v>
      </c>
      <c r="AY109" s="246" t="s">
        <v>123</v>
      </c>
    </row>
    <row r="110" s="2" customFormat="1" ht="49.05" customHeight="1">
      <c r="A110" s="41"/>
      <c r="B110" s="42"/>
      <c r="C110" s="207" t="s">
        <v>161</v>
      </c>
      <c r="D110" s="207" t="s">
        <v>125</v>
      </c>
      <c r="E110" s="208" t="s">
        <v>162</v>
      </c>
      <c r="F110" s="209" t="s">
        <v>163</v>
      </c>
      <c r="G110" s="210" t="s">
        <v>164</v>
      </c>
      <c r="H110" s="211">
        <v>90</v>
      </c>
      <c r="I110" s="212"/>
      <c r="J110" s="213">
        <f>ROUND(I110*H110,2)</f>
        <v>0</v>
      </c>
      <c r="K110" s="209" t="s">
        <v>129</v>
      </c>
      <c r="L110" s="47"/>
      <c r="M110" s="214" t="s">
        <v>19</v>
      </c>
      <c r="N110" s="215" t="s">
        <v>49</v>
      </c>
      <c r="O110" s="87"/>
      <c r="P110" s="216">
        <f>O110*H110</f>
        <v>0</v>
      </c>
      <c r="Q110" s="216">
        <v>0.036904300000000001</v>
      </c>
      <c r="R110" s="216">
        <f>Q110*H110</f>
        <v>3.3213870000000001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130</v>
      </c>
      <c r="AT110" s="218" t="s">
        <v>125</v>
      </c>
      <c r="AU110" s="218" t="s">
        <v>88</v>
      </c>
      <c r="AY110" s="20" t="s">
        <v>123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86</v>
      </c>
      <c r="BK110" s="219">
        <f>ROUND(I110*H110,2)</f>
        <v>0</v>
      </c>
      <c r="BL110" s="20" t="s">
        <v>130</v>
      </c>
      <c r="BM110" s="218" t="s">
        <v>165</v>
      </c>
    </row>
    <row r="111" s="2" customFormat="1">
      <c r="A111" s="41"/>
      <c r="B111" s="42"/>
      <c r="C111" s="43"/>
      <c r="D111" s="220" t="s">
        <v>132</v>
      </c>
      <c r="E111" s="43"/>
      <c r="F111" s="221" t="s">
        <v>166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132</v>
      </c>
      <c r="AU111" s="20" t="s">
        <v>88</v>
      </c>
    </row>
    <row r="112" s="13" customFormat="1">
      <c r="A112" s="13"/>
      <c r="B112" s="225"/>
      <c r="C112" s="226"/>
      <c r="D112" s="227" t="s">
        <v>134</v>
      </c>
      <c r="E112" s="228" t="s">
        <v>19</v>
      </c>
      <c r="F112" s="229" t="s">
        <v>151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134</v>
      </c>
      <c r="AU112" s="235" t="s">
        <v>88</v>
      </c>
      <c r="AV112" s="13" t="s">
        <v>86</v>
      </c>
      <c r="AW112" s="13" t="s">
        <v>37</v>
      </c>
      <c r="AX112" s="13" t="s">
        <v>78</v>
      </c>
      <c r="AY112" s="235" t="s">
        <v>123</v>
      </c>
    </row>
    <row r="113" s="14" customFormat="1">
      <c r="A113" s="14"/>
      <c r="B113" s="236"/>
      <c r="C113" s="237"/>
      <c r="D113" s="227" t="s">
        <v>134</v>
      </c>
      <c r="E113" s="238" t="s">
        <v>19</v>
      </c>
      <c r="F113" s="239" t="s">
        <v>167</v>
      </c>
      <c r="G113" s="237"/>
      <c r="H113" s="240">
        <v>90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134</v>
      </c>
      <c r="AU113" s="246" t="s">
        <v>88</v>
      </c>
      <c r="AV113" s="14" t="s">
        <v>88</v>
      </c>
      <c r="AW113" s="14" t="s">
        <v>37</v>
      </c>
      <c r="AX113" s="14" t="s">
        <v>86</v>
      </c>
      <c r="AY113" s="246" t="s">
        <v>123</v>
      </c>
    </row>
    <row r="114" s="2" customFormat="1" ht="24.15" customHeight="1">
      <c r="A114" s="41"/>
      <c r="B114" s="42"/>
      <c r="C114" s="207" t="s">
        <v>168</v>
      </c>
      <c r="D114" s="207" t="s">
        <v>125</v>
      </c>
      <c r="E114" s="208" t="s">
        <v>169</v>
      </c>
      <c r="F114" s="209" t="s">
        <v>170</v>
      </c>
      <c r="G114" s="210" t="s">
        <v>171</v>
      </c>
      <c r="H114" s="211">
        <v>18</v>
      </c>
      <c r="I114" s="212"/>
      <c r="J114" s="213">
        <f>ROUND(I114*H114,2)</f>
        <v>0</v>
      </c>
      <c r="K114" s="209" t="s">
        <v>129</v>
      </c>
      <c r="L114" s="47"/>
      <c r="M114" s="214" t="s">
        <v>19</v>
      </c>
      <c r="N114" s="215" t="s">
        <v>49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130</v>
      </c>
      <c r="AT114" s="218" t="s">
        <v>125</v>
      </c>
      <c r="AU114" s="218" t="s">
        <v>88</v>
      </c>
      <c r="AY114" s="20" t="s">
        <v>123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86</v>
      </c>
      <c r="BK114" s="219">
        <f>ROUND(I114*H114,2)</f>
        <v>0</v>
      </c>
      <c r="BL114" s="20" t="s">
        <v>130</v>
      </c>
      <c r="BM114" s="218" t="s">
        <v>172</v>
      </c>
    </row>
    <row r="115" s="2" customFormat="1">
      <c r="A115" s="41"/>
      <c r="B115" s="42"/>
      <c r="C115" s="43"/>
      <c r="D115" s="220" t="s">
        <v>132</v>
      </c>
      <c r="E115" s="43"/>
      <c r="F115" s="221" t="s">
        <v>173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132</v>
      </c>
      <c r="AU115" s="20" t="s">
        <v>88</v>
      </c>
    </row>
    <row r="116" s="14" customFormat="1">
      <c r="A116" s="14"/>
      <c r="B116" s="236"/>
      <c r="C116" s="237"/>
      <c r="D116" s="227" t="s">
        <v>134</v>
      </c>
      <c r="E116" s="238" t="s">
        <v>19</v>
      </c>
      <c r="F116" s="239" t="s">
        <v>174</v>
      </c>
      <c r="G116" s="237"/>
      <c r="H116" s="240">
        <v>18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134</v>
      </c>
      <c r="AU116" s="246" t="s">
        <v>88</v>
      </c>
      <c r="AV116" s="14" t="s">
        <v>88</v>
      </c>
      <c r="AW116" s="14" t="s">
        <v>37</v>
      </c>
      <c r="AX116" s="14" t="s">
        <v>86</v>
      </c>
      <c r="AY116" s="246" t="s">
        <v>123</v>
      </c>
    </row>
    <row r="117" s="2" customFormat="1" ht="16.5" customHeight="1">
      <c r="A117" s="41"/>
      <c r="B117" s="42"/>
      <c r="C117" s="207" t="s">
        <v>175</v>
      </c>
      <c r="D117" s="207" t="s">
        <v>125</v>
      </c>
      <c r="E117" s="208" t="s">
        <v>176</v>
      </c>
      <c r="F117" s="209" t="s">
        <v>177</v>
      </c>
      <c r="G117" s="210" t="s">
        <v>128</v>
      </c>
      <c r="H117" s="211">
        <v>1632</v>
      </c>
      <c r="I117" s="212"/>
      <c r="J117" s="213">
        <f>ROUND(I117*H117,2)</f>
        <v>0</v>
      </c>
      <c r="K117" s="209" t="s">
        <v>129</v>
      </c>
      <c r="L117" s="47"/>
      <c r="M117" s="214" t="s">
        <v>19</v>
      </c>
      <c r="N117" s="215" t="s">
        <v>49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130</v>
      </c>
      <c r="AT117" s="218" t="s">
        <v>125</v>
      </c>
      <c r="AU117" s="218" t="s">
        <v>88</v>
      </c>
      <c r="AY117" s="20" t="s">
        <v>123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86</v>
      </c>
      <c r="BK117" s="219">
        <f>ROUND(I117*H117,2)</f>
        <v>0</v>
      </c>
      <c r="BL117" s="20" t="s">
        <v>130</v>
      </c>
      <c r="BM117" s="218" t="s">
        <v>178</v>
      </c>
    </row>
    <row r="118" s="2" customFormat="1">
      <c r="A118" s="41"/>
      <c r="B118" s="42"/>
      <c r="C118" s="43"/>
      <c r="D118" s="220" t="s">
        <v>132</v>
      </c>
      <c r="E118" s="43"/>
      <c r="F118" s="221" t="s">
        <v>179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132</v>
      </c>
      <c r="AU118" s="20" t="s">
        <v>88</v>
      </c>
    </row>
    <row r="119" s="13" customFormat="1">
      <c r="A119" s="13"/>
      <c r="B119" s="225"/>
      <c r="C119" s="226"/>
      <c r="D119" s="227" t="s">
        <v>134</v>
      </c>
      <c r="E119" s="228" t="s">
        <v>19</v>
      </c>
      <c r="F119" s="229" t="s">
        <v>159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134</v>
      </c>
      <c r="AU119" s="235" t="s">
        <v>88</v>
      </c>
      <c r="AV119" s="13" t="s">
        <v>86</v>
      </c>
      <c r="AW119" s="13" t="s">
        <v>37</v>
      </c>
      <c r="AX119" s="13" t="s">
        <v>78</v>
      </c>
      <c r="AY119" s="235" t="s">
        <v>123</v>
      </c>
    </row>
    <row r="120" s="13" customFormat="1">
      <c r="A120" s="13"/>
      <c r="B120" s="225"/>
      <c r="C120" s="226"/>
      <c r="D120" s="227" t="s">
        <v>134</v>
      </c>
      <c r="E120" s="228" t="s">
        <v>19</v>
      </c>
      <c r="F120" s="229" t="s">
        <v>180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134</v>
      </c>
      <c r="AU120" s="235" t="s">
        <v>88</v>
      </c>
      <c r="AV120" s="13" t="s">
        <v>86</v>
      </c>
      <c r="AW120" s="13" t="s">
        <v>37</v>
      </c>
      <c r="AX120" s="13" t="s">
        <v>78</v>
      </c>
      <c r="AY120" s="235" t="s">
        <v>123</v>
      </c>
    </row>
    <row r="121" s="14" customFormat="1">
      <c r="A121" s="14"/>
      <c r="B121" s="236"/>
      <c r="C121" s="237"/>
      <c r="D121" s="227" t="s">
        <v>134</v>
      </c>
      <c r="E121" s="238" t="s">
        <v>19</v>
      </c>
      <c r="F121" s="239" t="s">
        <v>181</v>
      </c>
      <c r="G121" s="237"/>
      <c r="H121" s="240">
        <v>816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134</v>
      </c>
      <c r="AU121" s="246" t="s">
        <v>88</v>
      </c>
      <c r="AV121" s="14" t="s">
        <v>88</v>
      </c>
      <c r="AW121" s="14" t="s">
        <v>37</v>
      </c>
      <c r="AX121" s="14" t="s">
        <v>78</v>
      </c>
      <c r="AY121" s="246" t="s">
        <v>123</v>
      </c>
    </row>
    <row r="122" s="14" customFormat="1">
      <c r="A122" s="14"/>
      <c r="B122" s="236"/>
      <c r="C122" s="237"/>
      <c r="D122" s="227" t="s">
        <v>134</v>
      </c>
      <c r="E122" s="238" t="s">
        <v>19</v>
      </c>
      <c r="F122" s="239" t="s">
        <v>182</v>
      </c>
      <c r="G122" s="237"/>
      <c r="H122" s="240">
        <v>816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134</v>
      </c>
      <c r="AU122" s="246" t="s">
        <v>88</v>
      </c>
      <c r="AV122" s="14" t="s">
        <v>88</v>
      </c>
      <c r="AW122" s="14" t="s">
        <v>37</v>
      </c>
      <c r="AX122" s="14" t="s">
        <v>78</v>
      </c>
      <c r="AY122" s="246" t="s">
        <v>123</v>
      </c>
    </row>
    <row r="123" s="15" customFormat="1">
      <c r="A123" s="15"/>
      <c r="B123" s="247"/>
      <c r="C123" s="248"/>
      <c r="D123" s="227" t="s">
        <v>134</v>
      </c>
      <c r="E123" s="249" t="s">
        <v>19</v>
      </c>
      <c r="F123" s="250" t="s">
        <v>153</v>
      </c>
      <c r="G123" s="248"/>
      <c r="H123" s="251">
        <v>1632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134</v>
      </c>
      <c r="AU123" s="257" t="s">
        <v>88</v>
      </c>
      <c r="AV123" s="15" t="s">
        <v>130</v>
      </c>
      <c r="AW123" s="15" t="s">
        <v>37</v>
      </c>
      <c r="AX123" s="15" t="s">
        <v>86</v>
      </c>
      <c r="AY123" s="257" t="s">
        <v>123</v>
      </c>
    </row>
    <row r="124" s="2" customFormat="1" ht="16.5" customHeight="1">
      <c r="A124" s="41"/>
      <c r="B124" s="42"/>
      <c r="C124" s="207" t="s">
        <v>183</v>
      </c>
      <c r="D124" s="207" t="s">
        <v>125</v>
      </c>
      <c r="E124" s="208" t="s">
        <v>184</v>
      </c>
      <c r="F124" s="209" t="s">
        <v>185</v>
      </c>
      <c r="G124" s="210" t="s">
        <v>171</v>
      </c>
      <c r="H124" s="211">
        <v>9.4000000000000004</v>
      </c>
      <c r="I124" s="212"/>
      <c r="J124" s="213">
        <f>ROUND(I124*H124,2)</f>
        <v>0</v>
      </c>
      <c r="K124" s="209" t="s">
        <v>129</v>
      </c>
      <c r="L124" s="47"/>
      <c r="M124" s="214" t="s">
        <v>19</v>
      </c>
      <c r="N124" s="215" t="s">
        <v>49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130</v>
      </c>
      <c r="AT124" s="218" t="s">
        <v>125</v>
      </c>
      <c r="AU124" s="218" t="s">
        <v>88</v>
      </c>
      <c r="AY124" s="20" t="s">
        <v>123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86</v>
      </c>
      <c r="BK124" s="219">
        <f>ROUND(I124*H124,2)</f>
        <v>0</v>
      </c>
      <c r="BL124" s="20" t="s">
        <v>130</v>
      </c>
      <c r="BM124" s="218" t="s">
        <v>186</v>
      </c>
    </row>
    <row r="125" s="2" customFormat="1">
      <c r="A125" s="41"/>
      <c r="B125" s="42"/>
      <c r="C125" s="43"/>
      <c r="D125" s="220" t="s">
        <v>132</v>
      </c>
      <c r="E125" s="43"/>
      <c r="F125" s="221" t="s">
        <v>187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</v>
      </c>
      <c r="AU125" s="20" t="s">
        <v>88</v>
      </c>
    </row>
    <row r="126" s="13" customFormat="1">
      <c r="A126" s="13"/>
      <c r="B126" s="225"/>
      <c r="C126" s="226"/>
      <c r="D126" s="227" t="s">
        <v>134</v>
      </c>
      <c r="E126" s="228" t="s">
        <v>19</v>
      </c>
      <c r="F126" s="229" t="s">
        <v>135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134</v>
      </c>
      <c r="AU126" s="235" t="s">
        <v>88</v>
      </c>
      <c r="AV126" s="13" t="s">
        <v>86</v>
      </c>
      <c r="AW126" s="13" t="s">
        <v>37</v>
      </c>
      <c r="AX126" s="13" t="s">
        <v>78</v>
      </c>
      <c r="AY126" s="235" t="s">
        <v>123</v>
      </c>
    </row>
    <row r="127" s="14" customFormat="1">
      <c r="A127" s="14"/>
      <c r="B127" s="236"/>
      <c r="C127" s="237"/>
      <c r="D127" s="227" t="s">
        <v>134</v>
      </c>
      <c r="E127" s="238" t="s">
        <v>19</v>
      </c>
      <c r="F127" s="239" t="s">
        <v>188</v>
      </c>
      <c r="G127" s="237"/>
      <c r="H127" s="240">
        <v>9.4000000000000004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134</v>
      </c>
      <c r="AU127" s="246" t="s">
        <v>88</v>
      </c>
      <c r="AV127" s="14" t="s">
        <v>88</v>
      </c>
      <c r="AW127" s="14" t="s">
        <v>37</v>
      </c>
      <c r="AX127" s="14" t="s">
        <v>86</v>
      </c>
      <c r="AY127" s="246" t="s">
        <v>123</v>
      </c>
    </row>
    <row r="128" s="2" customFormat="1" ht="24.15" customHeight="1">
      <c r="A128" s="41"/>
      <c r="B128" s="42"/>
      <c r="C128" s="207" t="s">
        <v>189</v>
      </c>
      <c r="D128" s="207" t="s">
        <v>125</v>
      </c>
      <c r="E128" s="208" t="s">
        <v>190</v>
      </c>
      <c r="F128" s="209" t="s">
        <v>191</v>
      </c>
      <c r="G128" s="210" t="s">
        <v>171</v>
      </c>
      <c r="H128" s="211">
        <v>121.5</v>
      </c>
      <c r="I128" s="212"/>
      <c r="J128" s="213">
        <f>ROUND(I128*H128,2)</f>
        <v>0</v>
      </c>
      <c r="K128" s="209" t="s">
        <v>129</v>
      </c>
      <c r="L128" s="47"/>
      <c r="M128" s="214" t="s">
        <v>19</v>
      </c>
      <c r="N128" s="215" t="s">
        <v>49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130</v>
      </c>
      <c r="AT128" s="218" t="s">
        <v>125</v>
      </c>
      <c r="AU128" s="218" t="s">
        <v>88</v>
      </c>
      <c r="AY128" s="20" t="s">
        <v>123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86</v>
      </c>
      <c r="BK128" s="219">
        <f>ROUND(I128*H128,2)</f>
        <v>0</v>
      </c>
      <c r="BL128" s="20" t="s">
        <v>130</v>
      </c>
      <c r="BM128" s="218" t="s">
        <v>192</v>
      </c>
    </row>
    <row r="129" s="2" customFormat="1">
      <c r="A129" s="41"/>
      <c r="B129" s="42"/>
      <c r="C129" s="43"/>
      <c r="D129" s="220" t="s">
        <v>132</v>
      </c>
      <c r="E129" s="43"/>
      <c r="F129" s="221" t="s">
        <v>193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132</v>
      </c>
      <c r="AU129" s="20" t="s">
        <v>88</v>
      </c>
    </row>
    <row r="130" s="13" customFormat="1">
      <c r="A130" s="13"/>
      <c r="B130" s="225"/>
      <c r="C130" s="226"/>
      <c r="D130" s="227" t="s">
        <v>134</v>
      </c>
      <c r="E130" s="228" t="s">
        <v>19</v>
      </c>
      <c r="F130" s="229" t="s">
        <v>135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134</v>
      </c>
      <c r="AU130" s="235" t="s">
        <v>88</v>
      </c>
      <c r="AV130" s="13" t="s">
        <v>86</v>
      </c>
      <c r="AW130" s="13" t="s">
        <v>37</v>
      </c>
      <c r="AX130" s="13" t="s">
        <v>78</v>
      </c>
      <c r="AY130" s="235" t="s">
        <v>123</v>
      </c>
    </row>
    <row r="131" s="14" customFormat="1">
      <c r="A131" s="14"/>
      <c r="B131" s="236"/>
      <c r="C131" s="237"/>
      <c r="D131" s="227" t="s">
        <v>134</v>
      </c>
      <c r="E131" s="238" t="s">
        <v>19</v>
      </c>
      <c r="F131" s="239" t="s">
        <v>194</v>
      </c>
      <c r="G131" s="237"/>
      <c r="H131" s="240">
        <v>70.5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134</v>
      </c>
      <c r="AU131" s="246" t="s">
        <v>88</v>
      </c>
      <c r="AV131" s="14" t="s">
        <v>88</v>
      </c>
      <c r="AW131" s="14" t="s">
        <v>37</v>
      </c>
      <c r="AX131" s="14" t="s">
        <v>78</v>
      </c>
      <c r="AY131" s="246" t="s">
        <v>123</v>
      </c>
    </row>
    <row r="132" s="14" customFormat="1">
      <c r="A132" s="14"/>
      <c r="B132" s="236"/>
      <c r="C132" s="237"/>
      <c r="D132" s="227" t="s">
        <v>134</v>
      </c>
      <c r="E132" s="238" t="s">
        <v>19</v>
      </c>
      <c r="F132" s="239" t="s">
        <v>195</v>
      </c>
      <c r="G132" s="237"/>
      <c r="H132" s="240">
        <v>24.75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134</v>
      </c>
      <c r="AU132" s="246" t="s">
        <v>88</v>
      </c>
      <c r="AV132" s="14" t="s">
        <v>88</v>
      </c>
      <c r="AW132" s="14" t="s">
        <v>37</v>
      </c>
      <c r="AX132" s="14" t="s">
        <v>78</v>
      </c>
      <c r="AY132" s="246" t="s">
        <v>123</v>
      </c>
    </row>
    <row r="133" s="14" customFormat="1">
      <c r="A133" s="14"/>
      <c r="B133" s="236"/>
      <c r="C133" s="237"/>
      <c r="D133" s="227" t="s">
        <v>134</v>
      </c>
      <c r="E133" s="238" t="s">
        <v>19</v>
      </c>
      <c r="F133" s="239" t="s">
        <v>196</v>
      </c>
      <c r="G133" s="237"/>
      <c r="H133" s="240">
        <v>26.25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134</v>
      </c>
      <c r="AU133" s="246" t="s">
        <v>88</v>
      </c>
      <c r="AV133" s="14" t="s">
        <v>88</v>
      </c>
      <c r="AW133" s="14" t="s">
        <v>37</v>
      </c>
      <c r="AX133" s="14" t="s">
        <v>78</v>
      </c>
      <c r="AY133" s="246" t="s">
        <v>123</v>
      </c>
    </row>
    <row r="134" s="15" customFormat="1">
      <c r="A134" s="15"/>
      <c r="B134" s="247"/>
      <c r="C134" s="248"/>
      <c r="D134" s="227" t="s">
        <v>134</v>
      </c>
      <c r="E134" s="249" t="s">
        <v>19</v>
      </c>
      <c r="F134" s="250" t="s">
        <v>153</v>
      </c>
      <c r="G134" s="248"/>
      <c r="H134" s="251">
        <v>121.5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134</v>
      </c>
      <c r="AU134" s="257" t="s">
        <v>88</v>
      </c>
      <c r="AV134" s="15" t="s">
        <v>130</v>
      </c>
      <c r="AW134" s="15" t="s">
        <v>37</v>
      </c>
      <c r="AX134" s="15" t="s">
        <v>86</v>
      </c>
      <c r="AY134" s="257" t="s">
        <v>123</v>
      </c>
    </row>
    <row r="135" s="2" customFormat="1" ht="16.5" customHeight="1">
      <c r="A135" s="41"/>
      <c r="B135" s="42"/>
      <c r="C135" s="207" t="s">
        <v>197</v>
      </c>
      <c r="D135" s="207" t="s">
        <v>125</v>
      </c>
      <c r="E135" s="208" t="s">
        <v>198</v>
      </c>
      <c r="F135" s="209" t="s">
        <v>199</v>
      </c>
      <c r="G135" s="210" t="s">
        <v>171</v>
      </c>
      <c r="H135" s="211">
        <v>8</v>
      </c>
      <c r="I135" s="212"/>
      <c r="J135" s="213">
        <f>ROUND(I135*H135,2)</f>
        <v>0</v>
      </c>
      <c r="K135" s="209" t="s">
        <v>129</v>
      </c>
      <c r="L135" s="47"/>
      <c r="M135" s="214" t="s">
        <v>19</v>
      </c>
      <c r="N135" s="215" t="s">
        <v>49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130</v>
      </c>
      <c r="AT135" s="218" t="s">
        <v>125</v>
      </c>
      <c r="AU135" s="218" t="s">
        <v>88</v>
      </c>
      <c r="AY135" s="20" t="s">
        <v>123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86</v>
      </c>
      <c r="BK135" s="219">
        <f>ROUND(I135*H135,2)</f>
        <v>0</v>
      </c>
      <c r="BL135" s="20" t="s">
        <v>130</v>
      </c>
      <c r="BM135" s="218" t="s">
        <v>200</v>
      </c>
    </row>
    <row r="136" s="2" customFormat="1">
      <c r="A136" s="41"/>
      <c r="B136" s="42"/>
      <c r="C136" s="43"/>
      <c r="D136" s="220" t="s">
        <v>132</v>
      </c>
      <c r="E136" s="43"/>
      <c r="F136" s="221" t="s">
        <v>201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132</v>
      </c>
      <c r="AU136" s="20" t="s">
        <v>88</v>
      </c>
    </row>
    <row r="137" s="13" customFormat="1">
      <c r="A137" s="13"/>
      <c r="B137" s="225"/>
      <c r="C137" s="226"/>
      <c r="D137" s="227" t="s">
        <v>134</v>
      </c>
      <c r="E137" s="228" t="s">
        <v>19</v>
      </c>
      <c r="F137" s="229" t="s">
        <v>135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134</v>
      </c>
      <c r="AU137" s="235" t="s">
        <v>88</v>
      </c>
      <c r="AV137" s="13" t="s">
        <v>86</v>
      </c>
      <c r="AW137" s="13" t="s">
        <v>37</v>
      </c>
      <c r="AX137" s="13" t="s">
        <v>78</v>
      </c>
      <c r="AY137" s="235" t="s">
        <v>123</v>
      </c>
    </row>
    <row r="138" s="14" customFormat="1">
      <c r="A138" s="14"/>
      <c r="B138" s="236"/>
      <c r="C138" s="237"/>
      <c r="D138" s="227" t="s">
        <v>134</v>
      </c>
      <c r="E138" s="238" t="s">
        <v>19</v>
      </c>
      <c r="F138" s="239" t="s">
        <v>202</v>
      </c>
      <c r="G138" s="237"/>
      <c r="H138" s="240">
        <v>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134</v>
      </c>
      <c r="AU138" s="246" t="s">
        <v>88</v>
      </c>
      <c r="AV138" s="14" t="s">
        <v>88</v>
      </c>
      <c r="AW138" s="14" t="s">
        <v>37</v>
      </c>
      <c r="AX138" s="14" t="s">
        <v>78</v>
      </c>
      <c r="AY138" s="246" t="s">
        <v>123</v>
      </c>
    </row>
    <row r="139" s="15" customFormat="1">
      <c r="A139" s="15"/>
      <c r="B139" s="247"/>
      <c r="C139" s="248"/>
      <c r="D139" s="227" t="s">
        <v>134</v>
      </c>
      <c r="E139" s="249" t="s">
        <v>19</v>
      </c>
      <c r="F139" s="250" t="s">
        <v>153</v>
      </c>
      <c r="G139" s="248"/>
      <c r="H139" s="251">
        <v>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134</v>
      </c>
      <c r="AU139" s="257" t="s">
        <v>88</v>
      </c>
      <c r="AV139" s="15" t="s">
        <v>130</v>
      </c>
      <c r="AW139" s="15" t="s">
        <v>37</v>
      </c>
      <c r="AX139" s="15" t="s">
        <v>86</v>
      </c>
      <c r="AY139" s="257" t="s">
        <v>123</v>
      </c>
    </row>
    <row r="140" s="2" customFormat="1" ht="37.8" customHeight="1">
      <c r="A140" s="41"/>
      <c r="B140" s="42"/>
      <c r="C140" s="207" t="s">
        <v>8</v>
      </c>
      <c r="D140" s="207" t="s">
        <v>125</v>
      </c>
      <c r="E140" s="208" t="s">
        <v>203</v>
      </c>
      <c r="F140" s="209" t="s">
        <v>204</v>
      </c>
      <c r="G140" s="210" t="s">
        <v>171</v>
      </c>
      <c r="H140" s="211">
        <v>138.90000000000001</v>
      </c>
      <c r="I140" s="212"/>
      <c r="J140" s="213">
        <f>ROUND(I140*H140,2)</f>
        <v>0</v>
      </c>
      <c r="K140" s="209" t="s">
        <v>129</v>
      </c>
      <c r="L140" s="47"/>
      <c r="M140" s="214" t="s">
        <v>19</v>
      </c>
      <c r="N140" s="215" t="s">
        <v>49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130</v>
      </c>
      <c r="AT140" s="218" t="s">
        <v>125</v>
      </c>
      <c r="AU140" s="218" t="s">
        <v>88</v>
      </c>
      <c r="AY140" s="20" t="s">
        <v>123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86</v>
      </c>
      <c r="BK140" s="219">
        <f>ROUND(I140*H140,2)</f>
        <v>0</v>
      </c>
      <c r="BL140" s="20" t="s">
        <v>130</v>
      </c>
      <c r="BM140" s="218" t="s">
        <v>205</v>
      </c>
    </row>
    <row r="141" s="2" customFormat="1">
      <c r="A141" s="41"/>
      <c r="B141" s="42"/>
      <c r="C141" s="43"/>
      <c r="D141" s="220" t="s">
        <v>132</v>
      </c>
      <c r="E141" s="43"/>
      <c r="F141" s="221" t="s">
        <v>206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132</v>
      </c>
      <c r="AU141" s="20" t="s">
        <v>88</v>
      </c>
    </row>
    <row r="142" s="14" customFormat="1">
      <c r="A142" s="14"/>
      <c r="B142" s="236"/>
      <c r="C142" s="237"/>
      <c r="D142" s="227" t="s">
        <v>134</v>
      </c>
      <c r="E142" s="238" t="s">
        <v>19</v>
      </c>
      <c r="F142" s="239" t="s">
        <v>207</v>
      </c>
      <c r="G142" s="237"/>
      <c r="H142" s="240">
        <v>9.4000000000000004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134</v>
      </c>
      <c r="AU142" s="246" t="s">
        <v>88</v>
      </c>
      <c r="AV142" s="14" t="s">
        <v>88</v>
      </c>
      <c r="AW142" s="14" t="s">
        <v>37</v>
      </c>
      <c r="AX142" s="14" t="s">
        <v>78</v>
      </c>
      <c r="AY142" s="246" t="s">
        <v>123</v>
      </c>
    </row>
    <row r="143" s="14" customFormat="1">
      <c r="A143" s="14"/>
      <c r="B143" s="236"/>
      <c r="C143" s="237"/>
      <c r="D143" s="227" t="s">
        <v>134</v>
      </c>
      <c r="E143" s="238" t="s">
        <v>19</v>
      </c>
      <c r="F143" s="239" t="s">
        <v>208</v>
      </c>
      <c r="G143" s="237"/>
      <c r="H143" s="240">
        <v>121.5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134</v>
      </c>
      <c r="AU143" s="246" t="s">
        <v>88</v>
      </c>
      <c r="AV143" s="14" t="s">
        <v>88</v>
      </c>
      <c r="AW143" s="14" t="s">
        <v>37</v>
      </c>
      <c r="AX143" s="14" t="s">
        <v>78</v>
      </c>
      <c r="AY143" s="246" t="s">
        <v>123</v>
      </c>
    </row>
    <row r="144" s="14" customFormat="1">
      <c r="A144" s="14"/>
      <c r="B144" s="236"/>
      <c r="C144" s="237"/>
      <c r="D144" s="227" t="s">
        <v>134</v>
      </c>
      <c r="E144" s="238" t="s">
        <v>19</v>
      </c>
      <c r="F144" s="239" t="s">
        <v>209</v>
      </c>
      <c r="G144" s="237"/>
      <c r="H144" s="240">
        <v>8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134</v>
      </c>
      <c r="AU144" s="246" t="s">
        <v>88</v>
      </c>
      <c r="AV144" s="14" t="s">
        <v>88</v>
      </c>
      <c r="AW144" s="14" t="s">
        <v>37</v>
      </c>
      <c r="AX144" s="14" t="s">
        <v>78</v>
      </c>
      <c r="AY144" s="246" t="s">
        <v>123</v>
      </c>
    </row>
    <row r="145" s="15" customFormat="1">
      <c r="A145" s="15"/>
      <c r="B145" s="247"/>
      <c r="C145" s="248"/>
      <c r="D145" s="227" t="s">
        <v>134</v>
      </c>
      <c r="E145" s="249" t="s">
        <v>19</v>
      </c>
      <c r="F145" s="250" t="s">
        <v>153</v>
      </c>
      <c r="G145" s="248"/>
      <c r="H145" s="251">
        <v>138.90000000000001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134</v>
      </c>
      <c r="AU145" s="257" t="s">
        <v>88</v>
      </c>
      <c r="AV145" s="15" t="s">
        <v>130</v>
      </c>
      <c r="AW145" s="15" t="s">
        <v>37</v>
      </c>
      <c r="AX145" s="15" t="s">
        <v>86</v>
      </c>
      <c r="AY145" s="257" t="s">
        <v>123</v>
      </c>
    </row>
    <row r="146" s="2" customFormat="1" ht="37.8" customHeight="1">
      <c r="A146" s="41"/>
      <c r="B146" s="42"/>
      <c r="C146" s="207" t="s">
        <v>210</v>
      </c>
      <c r="D146" s="207" t="s">
        <v>125</v>
      </c>
      <c r="E146" s="208" t="s">
        <v>211</v>
      </c>
      <c r="F146" s="209" t="s">
        <v>212</v>
      </c>
      <c r="G146" s="210" t="s">
        <v>171</v>
      </c>
      <c r="H146" s="211">
        <v>555.60000000000002</v>
      </c>
      <c r="I146" s="212"/>
      <c r="J146" s="213">
        <f>ROUND(I146*H146,2)</f>
        <v>0</v>
      </c>
      <c r="K146" s="209" t="s">
        <v>129</v>
      </c>
      <c r="L146" s="47"/>
      <c r="M146" s="214" t="s">
        <v>19</v>
      </c>
      <c r="N146" s="215" t="s">
        <v>49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130</v>
      </c>
      <c r="AT146" s="218" t="s">
        <v>125</v>
      </c>
      <c r="AU146" s="218" t="s">
        <v>88</v>
      </c>
      <c r="AY146" s="20" t="s">
        <v>123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86</v>
      </c>
      <c r="BK146" s="219">
        <f>ROUND(I146*H146,2)</f>
        <v>0</v>
      </c>
      <c r="BL146" s="20" t="s">
        <v>130</v>
      </c>
      <c r="BM146" s="218" t="s">
        <v>213</v>
      </c>
    </row>
    <row r="147" s="2" customFormat="1">
      <c r="A147" s="41"/>
      <c r="B147" s="42"/>
      <c r="C147" s="43"/>
      <c r="D147" s="220" t="s">
        <v>132</v>
      </c>
      <c r="E147" s="43"/>
      <c r="F147" s="221" t="s">
        <v>214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132</v>
      </c>
      <c r="AU147" s="20" t="s">
        <v>88</v>
      </c>
    </row>
    <row r="148" s="13" customFormat="1">
      <c r="A148" s="13"/>
      <c r="B148" s="225"/>
      <c r="C148" s="226"/>
      <c r="D148" s="227" t="s">
        <v>134</v>
      </c>
      <c r="E148" s="228" t="s">
        <v>19</v>
      </c>
      <c r="F148" s="229" t="s">
        <v>215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134</v>
      </c>
      <c r="AU148" s="235" t="s">
        <v>88</v>
      </c>
      <c r="AV148" s="13" t="s">
        <v>86</v>
      </c>
      <c r="AW148" s="13" t="s">
        <v>37</v>
      </c>
      <c r="AX148" s="13" t="s">
        <v>78</v>
      </c>
      <c r="AY148" s="235" t="s">
        <v>123</v>
      </c>
    </row>
    <row r="149" s="14" customFormat="1">
      <c r="A149" s="14"/>
      <c r="B149" s="236"/>
      <c r="C149" s="237"/>
      <c r="D149" s="227" t="s">
        <v>134</v>
      </c>
      <c r="E149" s="238" t="s">
        <v>19</v>
      </c>
      <c r="F149" s="239" t="s">
        <v>216</v>
      </c>
      <c r="G149" s="237"/>
      <c r="H149" s="240">
        <v>37.600000000000001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134</v>
      </c>
      <c r="AU149" s="246" t="s">
        <v>88</v>
      </c>
      <c r="AV149" s="14" t="s">
        <v>88</v>
      </c>
      <c r="AW149" s="14" t="s">
        <v>37</v>
      </c>
      <c r="AX149" s="14" t="s">
        <v>78</v>
      </c>
      <c r="AY149" s="246" t="s">
        <v>123</v>
      </c>
    </row>
    <row r="150" s="14" customFormat="1">
      <c r="A150" s="14"/>
      <c r="B150" s="236"/>
      <c r="C150" s="237"/>
      <c r="D150" s="227" t="s">
        <v>134</v>
      </c>
      <c r="E150" s="238" t="s">
        <v>19</v>
      </c>
      <c r="F150" s="239" t="s">
        <v>217</v>
      </c>
      <c r="G150" s="237"/>
      <c r="H150" s="240">
        <v>486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134</v>
      </c>
      <c r="AU150" s="246" t="s">
        <v>88</v>
      </c>
      <c r="AV150" s="14" t="s">
        <v>88</v>
      </c>
      <c r="AW150" s="14" t="s">
        <v>37</v>
      </c>
      <c r="AX150" s="14" t="s">
        <v>78</v>
      </c>
      <c r="AY150" s="246" t="s">
        <v>123</v>
      </c>
    </row>
    <row r="151" s="14" customFormat="1">
      <c r="A151" s="14"/>
      <c r="B151" s="236"/>
      <c r="C151" s="237"/>
      <c r="D151" s="227" t="s">
        <v>134</v>
      </c>
      <c r="E151" s="238" t="s">
        <v>19</v>
      </c>
      <c r="F151" s="239" t="s">
        <v>218</v>
      </c>
      <c r="G151" s="237"/>
      <c r="H151" s="240">
        <v>32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134</v>
      </c>
      <c r="AU151" s="246" t="s">
        <v>88</v>
      </c>
      <c r="AV151" s="14" t="s">
        <v>88</v>
      </c>
      <c r="AW151" s="14" t="s">
        <v>37</v>
      </c>
      <c r="AX151" s="14" t="s">
        <v>78</v>
      </c>
      <c r="AY151" s="246" t="s">
        <v>123</v>
      </c>
    </row>
    <row r="152" s="15" customFormat="1">
      <c r="A152" s="15"/>
      <c r="B152" s="247"/>
      <c r="C152" s="248"/>
      <c r="D152" s="227" t="s">
        <v>134</v>
      </c>
      <c r="E152" s="249" t="s">
        <v>19</v>
      </c>
      <c r="F152" s="250" t="s">
        <v>153</v>
      </c>
      <c r="G152" s="248"/>
      <c r="H152" s="251">
        <v>555.60000000000002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134</v>
      </c>
      <c r="AU152" s="257" t="s">
        <v>88</v>
      </c>
      <c r="AV152" s="15" t="s">
        <v>130</v>
      </c>
      <c r="AW152" s="15" t="s">
        <v>37</v>
      </c>
      <c r="AX152" s="15" t="s">
        <v>86</v>
      </c>
      <c r="AY152" s="257" t="s">
        <v>123</v>
      </c>
    </row>
    <row r="153" s="2" customFormat="1" ht="24.15" customHeight="1">
      <c r="A153" s="41"/>
      <c r="B153" s="42"/>
      <c r="C153" s="207" t="s">
        <v>219</v>
      </c>
      <c r="D153" s="207" t="s">
        <v>125</v>
      </c>
      <c r="E153" s="208" t="s">
        <v>220</v>
      </c>
      <c r="F153" s="209" t="s">
        <v>221</v>
      </c>
      <c r="G153" s="210" t="s">
        <v>171</v>
      </c>
      <c r="H153" s="211">
        <v>270</v>
      </c>
      <c r="I153" s="212"/>
      <c r="J153" s="213">
        <f>ROUND(I153*H153,2)</f>
        <v>0</v>
      </c>
      <c r="K153" s="209" t="s">
        <v>129</v>
      </c>
      <c r="L153" s="47"/>
      <c r="M153" s="214" t="s">
        <v>19</v>
      </c>
      <c r="N153" s="215" t="s">
        <v>49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130</v>
      </c>
      <c r="AT153" s="218" t="s">
        <v>125</v>
      </c>
      <c r="AU153" s="218" t="s">
        <v>88</v>
      </c>
      <c r="AY153" s="20" t="s">
        <v>123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86</v>
      </c>
      <c r="BK153" s="219">
        <f>ROUND(I153*H153,2)</f>
        <v>0</v>
      </c>
      <c r="BL153" s="20" t="s">
        <v>130</v>
      </c>
      <c r="BM153" s="218" t="s">
        <v>222</v>
      </c>
    </row>
    <row r="154" s="2" customFormat="1">
      <c r="A154" s="41"/>
      <c r="B154" s="42"/>
      <c r="C154" s="43"/>
      <c r="D154" s="220" t="s">
        <v>132</v>
      </c>
      <c r="E154" s="43"/>
      <c r="F154" s="221" t="s">
        <v>223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132</v>
      </c>
      <c r="AU154" s="20" t="s">
        <v>88</v>
      </c>
    </row>
    <row r="155" s="14" customFormat="1">
      <c r="A155" s="14"/>
      <c r="B155" s="236"/>
      <c r="C155" s="237"/>
      <c r="D155" s="227" t="s">
        <v>134</v>
      </c>
      <c r="E155" s="238" t="s">
        <v>19</v>
      </c>
      <c r="F155" s="239" t="s">
        <v>224</v>
      </c>
      <c r="G155" s="237"/>
      <c r="H155" s="240">
        <v>270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134</v>
      </c>
      <c r="AU155" s="246" t="s">
        <v>88</v>
      </c>
      <c r="AV155" s="14" t="s">
        <v>88</v>
      </c>
      <c r="AW155" s="14" t="s">
        <v>37</v>
      </c>
      <c r="AX155" s="14" t="s">
        <v>86</v>
      </c>
      <c r="AY155" s="246" t="s">
        <v>123</v>
      </c>
    </row>
    <row r="156" s="2" customFormat="1" ht="16.5" customHeight="1">
      <c r="A156" s="41"/>
      <c r="B156" s="42"/>
      <c r="C156" s="258" t="s">
        <v>225</v>
      </c>
      <c r="D156" s="258" t="s">
        <v>226</v>
      </c>
      <c r="E156" s="259" t="s">
        <v>227</v>
      </c>
      <c r="F156" s="260" t="s">
        <v>228</v>
      </c>
      <c r="G156" s="261" t="s">
        <v>229</v>
      </c>
      <c r="H156" s="262">
        <v>486</v>
      </c>
      <c r="I156" s="263"/>
      <c r="J156" s="264">
        <f>ROUND(I156*H156,2)</f>
        <v>0</v>
      </c>
      <c r="K156" s="260" t="s">
        <v>230</v>
      </c>
      <c r="L156" s="265"/>
      <c r="M156" s="266" t="s">
        <v>19</v>
      </c>
      <c r="N156" s="267" t="s">
        <v>49</v>
      </c>
      <c r="O156" s="87"/>
      <c r="P156" s="216">
        <f>O156*H156</f>
        <v>0</v>
      </c>
      <c r="Q156" s="216">
        <v>1</v>
      </c>
      <c r="R156" s="216">
        <f>Q156*H156</f>
        <v>486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175</v>
      </c>
      <c r="AT156" s="218" t="s">
        <v>226</v>
      </c>
      <c r="AU156" s="218" t="s">
        <v>88</v>
      </c>
      <c r="AY156" s="20" t="s">
        <v>123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86</v>
      </c>
      <c r="BK156" s="219">
        <f>ROUND(I156*H156,2)</f>
        <v>0</v>
      </c>
      <c r="BL156" s="20" t="s">
        <v>130</v>
      </c>
      <c r="BM156" s="218" t="s">
        <v>231</v>
      </c>
    </row>
    <row r="157" s="14" customFormat="1">
      <c r="A157" s="14"/>
      <c r="B157" s="236"/>
      <c r="C157" s="237"/>
      <c r="D157" s="227" t="s">
        <v>134</v>
      </c>
      <c r="E157" s="238" t="s">
        <v>19</v>
      </c>
      <c r="F157" s="239" t="s">
        <v>232</v>
      </c>
      <c r="G157" s="237"/>
      <c r="H157" s="240">
        <v>486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134</v>
      </c>
      <c r="AU157" s="246" t="s">
        <v>88</v>
      </c>
      <c r="AV157" s="14" t="s">
        <v>88</v>
      </c>
      <c r="AW157" s="14" t="s">
        <v>37</v>
      </c>
      <c r="AX157" s="14" t="s">
        <v>86</v>
      </c>
      <c r="AY157" s="246" t="s">
        <v>123</v>
      </c>
    </row>
    <row r="158" s="2" customFormat="1" ht="24.15" customHeight="1">
      <c r="A158" s="41"/>
      <c r="B158" s="42"/>
      <c r="C158" s="207" t="s">
        <v>233</v>
      </c>
      <c r="D158" s="207" t="s">
        <v>125</v>
      </c>
      <c r="E158" s="208" t="s">
        <v>234</v>
      </c>
      <c r="F158" s="209" t="s">
        <v>235</v>
      </c>
      <c r="G158" s="210" t="s">
        <v>171</v>
      </c>
      <c r="H158" s="211">
        <v>138.90000000000001</v>
      </c>
      <c r="I158" s="212"/>
      <c r="J158" s="213">
        <f>ROUND(I158*H158,2)</f>
        <v>0</v>
      </c>
      <c r="K158" s="209" t="s">
        <v>129</v>
      </c>
      <c r="L158" s="47"/>
      <c r="M158" s="214" t="s">
        <v>19</v>
      </c>
      <c r="N158" s="215" t="s">
        <v>49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130</v>
      </c>
      <c r="AT158" s="218" t="s">
        <v>125</v>
      </c>
      <c r="AU158" s="218" t="s">
        <v>88</v>
      </c>
      <c r="AY158" s="20" t="s">
        <v>123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86</v>
      </c>
      <c r="BK158" s="219">
        <f>ROUND(I158*H158,2)</f>
        <v>0</v>
      </c>
      <c r="BL158" s="20" t="s">
        <v>130</v>
      </c>
      <c r="BM158" s="218" t="s">
        <v>236</v>
      </c>
    </row>
    <row r="159" s="2" customFormat="1">
      <c r="A159" s="41"/>
      <c r="B159" s="42"/>
      <c r="C159" s="43"/>
      <c r="D159" s="220" t="s">
        <v>132</v>
      </c>
      <c r="E159" s="43"/>
      <c r="F159" s="221" t="s">
        <v>237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132</v>
      </c>
      <c r="AU159" s="20" t="s">
        <v>88</v>
      </c>
    </row>
    <row r="160" s="14" customFormat="1">
      <c r="A160" s="14"/>
      <c r="B160" s="236"/>
      <c r="C160" s="237"/>
      <c r="D160" s="227" t="s">
        <v>134</v>
      </c>
      <c r="E160" s="238" t="s">
        <v>19</v>
      </c>
      <c r="F160" s="239" t="s">
        <v>207</v>
      </c>
      <c r="G160" s="237"/>
      <c r="H160" s="240">
        <v>9.4000000000000004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134</v>
      </c>
      <c r="AU160" s="246" t="s">
        <v>88</v>
      </c>
      <c r="AV160" s="14" t="s">
        <v>88</v>
      </c>
      <c r="AW160" s="14" t="s">
        <v>37</v>
      </c>
      <c r="AX160" s="14" t="s">
        <v>78</v>
      </c>
      <c r="AY160" s="246" t="s">
        <v>123</v>
      </c>
    </row>
    <row r="161" s="14" customFormat="1">
      <c r="A161" s="14"/>
      <c r="B161" s="236"/>
      <c r="C161" s="237"/>
      <c r="D161" s="227" t="s">
        <v>134</v>
      </c>
      <c r="E161" s="238" t="s">
        <v>19</v>
      </c>
      <c r="F161" s="239" t="s">
        <v>208</v>
      </c>
      <c r="G161" s="237"/>
      <c r="H161" s="240">
        <v>121.5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134</v>
      </c>
      <c r="AU161" s="246" t="s">
        <v>88</v>
      </c>
      <c r="AV161" s="14" t="s">
        <v>88</v>
      </c>
      <c r="AW161" s="14" t="s">
        <v>37</v>
      </c>
      <c r="AX161" s="14" t="s">
        <v>78</v>
      </c>
      <c r="AY161" s="246" t="s">
        <v>123</v>
      </c>
    </row>
    <row r="162" s="14" customFormat="1">
      <c r="A162" s="14"/>
      <c r="B162" s="236"/>
      <c r="C162" s="237"/>
      <c r="D162" s="227" t="s">
        <v>134</v>
      </c>
      <c r="E162" s="238" t="s">
        <v>19</v>
      </c>
      <c r="F162" s="239" t="s">
        <v>209</v>
      </c>
      <c r="G162" s="237"/>
      <c r="H162" s="240">
        <v>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134</v>
      </c>
      <c r="AU162" s="246" t="s">
        <v>88</v>
      </c>
      <c r="AV162" s="14" t="s">
        <v>88</v>
      </c>
      <c r="AW162" s="14" t="s">
        <v>37</v>
      </c>
      <c r="AX162" s="14" t="s">
        <v>78</v>
      </c>
      <c r="AY162" s="246" t="s">
        <v>123</v>
      </c>
    </row>
    <row r="163" s="15" customFormat="1">
      <c r="A163" s="15"/>
      <c r="B163" s="247"/>
      <c r="C163" s="248"/>
      <c r="D163" s="227" t="s">
        <v>134</v>
      </c>
      <c r="E163" s="249" t="s">
        <v>19</v>
      </c>
      <c r="F163" s="250" t="s">
        <v>153</v>
      </c>
      <c r="G163" s="248"/>
      <c r="H163" s="251">
        <v>138.90000000000001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134</v>
      </c>
      <c r="AU163" s="257" t="s">
        <v>88</v>
      </c>
      <c r="AV163" s="15" t="s">
        <v>130</v>
      </c>
      <c r="AW163" s="15" t="s">
        <v>37</v>
      </c>
      <c r="AX163" s="15" t="s">
        <v>86</v>
      </c>
      <c r="AY163" s="257" t="s">
        <v>123</v>
      </c>
    </row>
    <row r="164" s="2" customFormat="1" ht="24.15" customHeight="1">
      <c r="A164" s="41"/>
      <c r="B164" s="42"/>
      <c r="C164" s="207" t="s">
        <v>238</v>
      </c>
      <c r="D164" s="207" t="s">
        <v>125</v>
      </c>
      <c r="E164" s="208" t="s">
        <v>239</v>
      </c>
      <c r="F164" s="209" t="s">
        <v>240</v>
      </c>
      <c r="G164" s="210" t="s">
        <v>229</v>
      </c>
      <c r="H164" s="211">
        <v>277.80000000000001</v>
      </c>
      <c r="I164" s="212"/>
      <c r="J164" s="213">
        <f>ROUND(I164*H164,2)</f>
        <v>0</v>
      </c>
      <c r="K164" s="209" t="s">
        <v>129</v>
      </c>
      <c r="L164" s="47"/>
      <c r="M164" s="214" t="s">
        <v>19</v>
      </c>
      <c r="N164" s="215" t="s">
        <v>49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130</v>
      </c>
      <c r="AT164" s="218" t="s">
        <v>125</v>
      </c>
      <c r="AU164" s="218" t="s">
        <v>88</v>
      </c>
      <c r="AY164" s="20" t="s">
        <v>123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86</v>
      </c>
      <c r="BK164" s="219">
        <f>ROUND(I164*H164,2)</f>
        <v>0</v>
      </c>
      <c r="BL164" s="20" t="s">
        <v>130</v>
      </c>
      <c r="BM164" s="218" t="s">
        <v>241</v>
      </c>
    </row>
    <row r="165" s="2" customFormat="1">
      <c r="A165" s="41"/>
      <c r="B165" s="42"/>
      <c r="C165" s="43"/>
      <c r="D165" s="220" t="s">
        <v>132</v>
      </c>
      <c r="E165" s="43"/>
      <c r="F165" s="221" t="s">
        <v>242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132</v>
      </c>
      <c r="AU165" s="20" t="s">
        <v>88</v>
      </c>
    </row>
    <row r="166" s="14" customFormat="1">
      <c r="A166" s="14"/>
      <c r="B166" s="236"/>
      <c r="C166" s="237"/>
      <c r="D166" s="227" t="s">
        <v>134</v>
      </c>
      <c r="E166" s="238" t="s">
        <v>19</v>
      </c>
      <c r="F166" s="239" t="s">
        <v>243</v>
      </c>
      <c r="G166" s="237"/>
      <c r="H166" s="240">
        <v>18.800000000000001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134</v>
      </c>
      <c r="AU166" s="246" t="s">
        <v>88</v>
      </c>
      <c r="AV166" s="14" t="s">
        <v>88</v>
      </c>
      <c r="AW166" s="14" t="s">
        <v>37</v>
      </c>
      <c r="AX166" s="14" t="s">
        <v>78</v>
      </c>
      <c r="AY166" s="246" t="s">
        <v>123</v>
      </c>
    </row>
    <row r="167" s="14" customFormat="1">
      <c r="A167" s="14"/>
      <c r="B167" s="236"/>
      <c r="C167" s="237"/>
      <c r="D167" s="227" t="s">
        <v>134</v>
      </c>
      <c r="E167" s="238" t="s">
        <v>19</v>
      </c>
      <c r="F167" s="239" t="s">
        <v>244</v>
      </c>
      <c r="G167" s="237"/>
      <c r="H167" s="240">
        <v>243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134</v>
      </c>
      <c r="AU167" s="246" t="s">
        <v>88</v>
      </c>
      <c r="AV167" s="14" t="s">
        <v>88</v>
      </c>
      <c r="AW167" s="14" t="s">
        <v>37</v>
      </c>
      <c r="AX167" s="14" t="s">
        <v>78</v>
      </c>
      <c r="AY167" s="246" t="s">
        <v>123</v>
      </c>
    </row>
    <row r="168" s="14" customFormat="1">
      <c r="A168" s="14"/>
      <c r="B168" s="236"/>
      <c r="C168" s="237"/>
      <c r="D168" s="227" t="s">
        <v>134</v>
      </c>
      <c r="E168" s="238" t="s">
        <v>19</v>
      </c>
      <c r="F168" s="239" t="s">
        <v>245</v>
      </c>
      <c r="G168" s="237"/>
      <c r="H168" s="240">
        <v>16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134</v>
      </c>
      <c r="AU168" s="246" t="s">
        <v>88</v>
      </c>
      <c r="AV168" s="14" t="s">
        <v>88</v>
      </c>
      <c r="AW168" s="14" t="s">
        <v>37</v>
      </c>
      <c r="AX168" s="14" t="s">
        <v>78</v>
      </c>
      <c r="AY168" s="246" t="s">
        <v>123</v>
      </c>
    </row>
    <row r="169" s="15" customFormat="1">
      <c r="A169" s="15"/>
      <c r="B169" s="247"/>
      <c r="C169" s="248"/>
      <c r="D169" s="227" t="s">
        <v>134</v>
      </c>
      <c r="E169" s="249" t="s">
        <v>19</v>
      </c>
      <c r="F169" s="250" t="s">
        <v>153</v>
      </c>
      <c r="G169" s="248"/>
      <c r="H169" s="251">
        <v>277.80000000000001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134</v>
      </c>
      <c r="AU169" s="257" t="s">
        <v>88</v>
      </c>
      <c r="AV169" s="15" t="s">
        <v>130</v>
      </c>
      <c r="AW169" s="15" t="s">
        <v>37</v>
      </c>
      <c r="AX169" s="15" t="s">
        <v>86</v>
      </c>
      <c r="AY169" s="257" t="s">
        <v>123</v>
      </c>
    </row>
    <row r="170" s="2" customFormat="1" ht="37.8" customHeight="1">
      <c r="A170" s="41"/>
      <c r="B170" s="42"/>
      <c r="C170" s="207" t="s">
        <v>246</v>
      </c>
      <c r="D170" s="207" t="s">
        <v>125</v>
      </c>
      <c r="E170" s="208" t="s">
        <v>247</v>
      </c>
      <c r="F170" s="209" t="s">
        <v>248</v>
      </c>
      <c r="G170" s="210" t="s">
        <v>171</v>
      </c>
      <c r="H170" s="211">
        <v>79.650000000000006</v>
      </c>
      <c r="I170" s="212"/>
      <c r="J170" s="213">
        <f>ROUND(I170*H170,2)</f>
        <v>0</v>
      </c>
      <c r="K170" s="209" t="s">
        <v>129</v>
      </c>
      <c r="L170" s="47"/>
      <c r="M170" s="214" t="s">
        <v>19</v>
      </c>
      <c r="N170" s="215" t="s">
        <v>49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130</v>
      </c>
      <c r="AT170" s="218" t="s">
        <v>125</v>
      </c>
      <c r="AU170" s="218" t="s">
        <v>88</v>
      </c>
      <c r="AY170" s="20" t="s">
        <v>123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86</v>
      </c>
      <c r="BK170" s="219">
        <f>ROUND(I170*H170,2)</f>
        <v>0</v>
      </c>
      <c r="BL170" s="20" t="s">
        <v>130</v>
      </c>
      <c r="BM170" s="218" t="s">
        <v>249</v>
      </c>
    </row>
    <row r="171" s="2" customFormat="1">
      <c r="A171" s="41"/>
      <c r="B171" s="42"/>
      <c r="C171" s="43"/>
      <c r="D171" s="220" t="s">
        <v>132</v>
      </c>
      <c r="E171" s="43"/>
      <c r="F171" s="221" t="s">
        <v>250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132</v>
      </c>
      <c r="AU171" s="20" t="s">
        <v>88</v>
      </c>
    </row>
    <row r="172" s="13" customFormat="1">
      <c r="A172" s="13"/>
      <c r="B172" s="225"/>
      <c r="C172" s="226"/>
      <c r="D172" s="227" t="s">
        <v>134</v>
      </c>
      <c r="E172" s="228" t="s">
        <v>19</v>
      </c>
      <c r="F172" s="229" t="s">
        <v>135</v>
      </c>
      <c r="G172" s="226"/>
      <c r="H172" s="228" t="s">
        <v>19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134</v>
      </c>
      <c r="AU172" s="235" t="s">
        <v>88</v>
      </c>
      <c r="AV172" s="13" t="s">
        <v>86</v>
      </c>
      <c r="AW172" s="13" t="s">
        <v>37</v>
      </c>
      <c r="AX172" s="13" t="s">
        <v>78</v>
      </c>
      <c r="AY172" s="235" t="s">
        <v>123</v>
      </c>
    </row>
    <row r="173" s="14" customFormat="1">
      <c r="A173" s="14"/>
      <c r="B173" s="236"/>
      <c r="C173" s="237"/>
      <c r="D173" s="227" t="s">
        <v>134</v>
      </c>
      <c r="E173" s="238" t="s">
        <v>19</v>
      </c>
      <c r="F173" s="239" t="s">
        <v>251</v>
      </c>
      <c r="G173" s="237"/>
      <c r="H173" s="240">
        <v>69.650000000000006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134</v>
      </c>
      <c r="AU173" s="246" t="s">
        <v>88</v>
      </c>
      <c r="AV173" s="14" t="s">
        <v>88</v>
      </c>
      <c r="AW173" s="14" t="s">
        <v>37</v>
      </c>
      <c r="AX173" s="14" t="s">
        <v>78</v>
      </c>
      <c r="AY173" s="246" t="s">
        <v>123</v>
      </c>
    </row>
    <row r="174" s="14" customFormat="1">
      <c r="A174" s="14"/>
      <c r="B174" s="236"/>
      <c r="C174" s="237"/>
      <c r="D174" s="227" t="s">
        <v>134</v>
      </c>
      <c r="E174" s="238" t="s">
        <v>19</v>
      </c>
      <c r="F174" s="239" t="s">
        <v>252</v>
      </c>
      <c r="G174" s="237"/>
      <c r="H174" s="240">
        <v>10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134</v>
      </c>
      <c r="AU174" s="246" t="s">
        <v>88</v>
      </c>
      <c r="AV174" s="14" t="s">
        <v>88</v>
      </c>
      <c r="AW174" s="14" t="s">
        <v>37</v>
      </c>
      <c r="AX174" s="14" t="s">
        <v>78</v>
      </c>
      <c r="AY174" s="246" t="s">
        <v>123</v>
      </c>
    </row>
    <row r="175" s="15" customFormat="1">
      <c r="A175" s="15"/>
      <c r="B175" s="247"/>
      <c r="C175" s="248"/>
      <c r="D175" s="227" t="s">
        <v>134</v>
      </c>
      <c r="E175" s="249" t="s">
        <v>19</v>
      </c>
      <c r="F175" s="250" t="s">
        <v>153</v>
      </c>
      <c r="G175" s="248"/>
      <c r="H175" s="251">
        <v>79.650000000000006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134</v>
      </c>
      <c r="AU175" s="257" t="s">
        <v>88</v>
      </c>
      <c r="AV175" s="15" t="s">
        <v>130</v>
      </c>
      <c r="AW175" s="15" t="s">
        <v>37</v>
      </c>
      <c r="AX175" s="15" t="s">
        <v>86</v>
      </c>
      <c r="AY175" s="257" t="s">
        <v>123</v>
      </c>
    </row>
    <row r="176" s="2" customFormat="1" ht="16.5" customHeight="1">
      <c r="A176" s="41"/>
      <c r="B176" s="42"/>
      <c r="C176" s="258" t="s">
        <v>253</v>
      </c>
      <c r="D176" s="258" t="s">
        <v>226</v>
      </c>
      <c r="E176" s="259" t="s">
        <v>254</v>
      </c>
      <c r="F176" s="260" t="s">
        <v>255</v>
      </c>
      <c r="G176" s="261" t="s">
        <v>229</v>
      </c>
      <c r="H176" s="262">
        <v>147.06999999999999</v>
      </c>
      <c r="I176" s="263"/>
      <c r="J176" s="264">
        <f>ROUND(I176*H176,2)</f>
        <v>0</v>
      </c>
      <c r="K176" s="260" t="s">
        <v>129</v>
      </c>
      <c r="L176" s="265"/>
      <c r="M176" s="266" t="s">
        <v>19</v>
      </c>
      <c r="N176" s="267" t="s">
        <v>49</v>
      </c>
      <c r="O176" s="87"/>
      <c r="P176" s="216">
        <f>O176*H176</f>
        <v>0</v>
      </c>
      <c r="Q176" s="216">
        <v>1</v>
      </c>
      <c r="R176" s="216">
        <f>Q176*H176</f>
        <v>147.06999999999999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175</v>
      </c>
      <c r="AT176" s="218" t="s">
        <v>226</v>
      </c>
      <c r="AU176" s="218" t="s">
        <v>88</v>
      </c>
      <c r="AY176" s="20" t="s">
        <v>123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86</v>
      </c>
      <c r="BK176" s="219">
        <f>ROUND(I176*H176,2)</f>
        <v>0</v>
      </c>
      <c r="BL176" s="20" t="s">
        <v>130</v>
      </c>
      <c r="BM176" s="218" t="s">
        <v>256</v>
      </c>
    </row>
    <row r="177" s="14" customFormat="1">
      <c r="A177" s="14"/>
      <c r="B177" s="236"/>
      <c r="C177" s="237"/>
      <c r="D177" s="227" t="s">
        <v>134</v>
      </c>
      <c r="E177" s="238" t="s">
        <v>19</v>
      </c>
      <c r="F177" s="239" t="s">
        <v>257</v>
      </c>
      <c r="G177" s="237"/>
      <c r="H177" s="240">
        <v>125.37000000000001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134</v>
      </c>
      <c r="AU177" s="246" t="s">
        <v>88</v>
      </c>
      <c r="AV177" s="14" t="s">
        <v>88</v>
      </c>
      <c r="AW177" s="14" t="s">
        <v>37</v>
      </c>
      <c r="AX177" s="14" t="s">
        <v>78</v>
      </c>
      <c r="AY177" s="246" t="s">
        <v>123</v>
      </c>
    </row>
    <row r="178" s="14" customFormat="1">
      <c r="A178" s="14"/>
      <c r="B178" s="236"/>
      <c r="C178" s="237"/>
      <c r="D178" s="227" t="s">
        <v>134</v>
      </c>
      <c r="E178" s="238" t="s">
        <v>19</v>
      </c>
      <c r="F178" s="239" t="s">
        <v>258</v>
      </c>
      <c r="G178" s="237"/>
      <c r="H178" s="240">
        <v>10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134</v>
      </c>
      <c r="AU178" s="246" t="s">
        <v>88</v>
      </c>
      <c r="AV178" s="14" t="s">
        <v>88</v>
      </c>
      <c r="AW178" s="14" t="s">
        <v>37</v>
      </c>
      <c r="AX178" s="14" t="s">
        <v>78</v>
      </c>
      <c r="AY178" s="246" t="s">
        <v>123</v>
      </c>
    </row>
    <row r="179" s="14" customFormat="1">
      <c r="A179" s="14"/>
      <c r="B179" s="236"/>
      <c r="C179" s="237"/>
      <c r="D179" s="227" t="s">
        <v>134</v>
      </c>
      <c r="E179" s="238" t="s">
        <v>19</v>
      </c>
      <c r="F179" s="239" t="s">
        <v>259</v>
      </c>
      <c r="G179" s="237"/>
      <c r="H179" s="240">
        <v>11.699999999999999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134</v>
      </c>
      <c r="AU179" s="246" t="s">
        <v>88</v>
      </c>
      <c r="AV179" s="14" t="s">
        <v>88</v>
      </c>
      <c r="AW179" s="14" t="s">
        <v>37</v>
      </c>
      <c r="AX179" s="14" t="s">
        <v>78</v>
      </c>
      <c r="AY179" s="246" t="s">
        <v>123</v>
      </c>
    </row>
    <row r="180" s="15" customFormat="1">
      <c r="A180" s="15"/>
      <c r="B180" s="247"/>
      <c r="C180" s="248"/>
      <c r="D180" s="227" t="s">
        <v>134</v>
      </c>
      <c r="E180" s="249" t="s">
        <v>19</v>
      </c>
      <c r="F180" s="250" t="s">
        <v>153</v>
      </c>
      <c r="G180" s="248"/>
      <c r="H180" s="251">
        <v>147.06999999999999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134</v>
      </c>
      <c r="AU180" s="257" t="s">
        <v>88</v>
      </c>
      <c r="AV180" s="15" t="s">
        <v>130</v>
      </c>
      <c r="AW180" s="15" t="s">
        <v>37</v>
      </c>
      <c r="AX180" s="15" t="s">
        <v>86</v>
      </c>
      <c r="AY180" s="257" t="s">
        <v>123</v>
      </c>
    </row>
    <row r="181" s="2" customFormat="1" ht="37.8" customHeight="1">
      <c r="A181" s="41"/>
      <c r="B181" s="42"/>
      <c r="C181" s="207" t="s">
        <v>260</v>
      </c>
      <c r="D181" s="207" t="s">
        <v>125</v>
      </c>
      <c r="E181" s="208" t="s">
        <v>261</v>
      </c>
      <c r="F181" s="209" t="s">
        <v>262</v>
      </c>
      <c r="G181" s="210" t="s">
        <v>171</v>
      </c>
      <c r="H181" s="211">
        <v>6.5</v>
      </c>
      <c r="I181" s="212"/>
      <c r="J181" s="213">
        <f>ROUND(I181*H181,2)</f>
        <v>0</v>
      </c>
      <c r="K181" s="209" t="s">
        <v>129</v>
      </c>
      <c r="L181" s="47"/>
      <c r="M181" s="214" t="s">
        <v>19</v>
      </c>
      <c r="N181" s="215" t="s">
        <v>49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130</v>
      </c>
      <c r="AT181" s="218" t="s">
        <v>125</v>
      </c>
      <c r="AU181" s="218" t="s">
        <v>88</v>
      </c>
      <c r="AY181" s="20" t="s">
        <v>123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86</v>
      </c>
      <c r="BK181" s="219">
        <f>ROUND(I181*H181,2)</f>
        <v>0</v>
      </c>
      <c r="BL181" s="20" t="s">
        <v>130</v>
      </c>
      <c r="BM181" s="218" t="s">
        <v>263</v>
      </c>
    </row>
    <row r="182" s="2" customFormat="1">
      <c r="A182" s="41"/>
      <c r="B182" s="42"/>
      <c r="C182" s="43"/>
      <c r="D182" s="220" t="s">
        <v>132</v>
      </c>
      <c r="E182" s="43"/>
      <c r="F182" s="221" t="s">
        <v>264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132</v>
      </c>
      <c r="AU182" s="20" t="s">
        <v>88</v>
      </c>
    </row>
    <row r="183" s="13" customFormat="1">
      <c r="A183" s="13"/>
      <c r="B183" s="225"/>
      <c r="C183" s="226"/>
      <c r="D183" s="227" t="s">
        <v>134</v>
      </c>
      <c r="E183" s="228" t="s">
        <v>19</v>
      </c>
      <c r="F183" s="229" t="s">
        <v>151</v>
      </c>
      <c r="G183" s="226"/>
      <c r="H183" s="228" t="s">
        <v>19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134</v>
      </c>
      <c r="AU183" s="235" t="s">
        <v>88</v>
      </c>
      <c r="AV183" s="13" t="s">
        <v>86</v>
      </c>
      <c r="AW183" s="13" t="s">
        <v>37</v>
      </c>
      <c r="AX183" s="13" t="s">
        <v>78</v>
      </c>
      <c r="AY183" s="235" t="s">
        <v>123</v>
      </c>
    </row>
    <row r="184" s="14" customFormat="1">
      <c r="A184" s="14"/>
      <c r="B184" s="236"/>
      <c r="C184" s="237"/>
      <c r="D184" s="227" t="s">
        <v>134</v>
      </c>
      <c r="E184" s="238" t="s">
        <v>19</v>
      </c>
      <c r="F184" s="239" t="s">
        <v>265</v>
      </c>
      <c r="G184" s="237"/>
      <c r="H184" s="240">
        <v>6.5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134</v>
      </c>
      <c r="AU184" s="246" t="s">
        <v>88</v>
      </c>
      <c r="AV184" s="14" t="s">
        <v>88</v>
      </c>
      <c r="AW184" s="14" t="s">
        <v>37</v>
      </c>
      <c r="AX184" s="14" t="s">
        <v>78</v>
      </c>
      <c r="AY184" s="246" t="s">
        <v>123</v>
      </c>
    </row>
    <row r="185" s="15" customFormat="1">
      <c r="A185" s="15"/>
      <c r="B185" s="247"/>
      <c r="C185" s="248"/>
      <c r="D185" s="227" t="s">
        <v>134</v>
      </c>
      <c r="E185" s="249" t="s">
        <v>19</v>
      </c>
      <c r="F185" s="250" t="s">
        <v>153</v>
      </c>
      <c r="G185" s="248"/>
      <c r="H185" s="251">
        <v>6.5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7" t="s">
        <v>134</v>
      </c>
      <c r="AU185" s="257" t="s">
        <v>88</v>
      </c>
      <c r="AV185" s="15" t="s">
        <v>130</v>
      </c>
      <c r="AW185" s="15" t="s">
        <v>37</v>
      </c>
      <c r="AX185" s="15" t="s">
        <v>86</v>
      </c>
      <c r="AY185" s="257" t="s">
        <v>123</v>
      </c>
    </row>
    <row r="186" s="2" customFormat="1" ht="24.15" customHeight="1">
      <c r="A186" s="41"/>
      <c r="B186" s="42"/>
      <c r="C186" s="207" t="s">
        <v>7</v>
      </c>
      <c r="D186" s="207" t="s">
        <v>125</v>
      </c>
      <c r="E186" s="208" t="s">
        <v>266</v>
      </c>
      <c r="F186" s="209" t="s">
        <v>267</v>
      </c>
      <c r="G186" s="210" t="s">
        <v>128</v>
      </c>
      <c r="H186" s="211">
        <v>886</v>
      </c>
      <c r="I186" s="212"/>
      <c r="J186" s="213">
        <f>ROUND(I186*H186,2)</f>
        <v>0</v>
      </c>
      <c r="K186" s="209" t="s">
        <v>129</v>
      </c>
      <c r="L186" s="47"/>
      <c r="M186" s="214" t="s">
        <v>19</v>
      </c>
      <c r="N186" s="215" t="s">
        <v>49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130</v>
      </c>
      <c r="AT186" s="218" t="s">
        <v>125</v>
      </c>
      <c r="AU186" s="218" t="s">
        <v>88</v>
      </c>
      <c r="AY186" s="20" t="s">
        <v>123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86</v>
      </c>
      <c r="BK186" s="219">
        <f>ROUND(I186*H186,2)</f>
        <v>0</v>
      </c>
      <c r="BL186" s="20" t="s">
        <v>130</v>
      </c>
      <c r="BM186" s="218" t="s">
        <v>268</v>
      </c>
    </row>
    <row r="187" s="2" customFormat="1">
      <c r="A187" s="41"/>
      <c r="B187" s="42"/>
      <c r="C187" s="43"/>
      <c r="D187" s="220" t="s">
        <v>132</v>
      </c>
      <c r="E187" s="43"/>
      <c r="F187" s="221" t="s">
        <v>269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132</v>
      </c>
      <c r="AU187" s="20" t="s">
        <v>88</v>
      </c>
    </row>
    <row r="188" s="13" customFormat="1">
      <c r="A188" s="13"/>
      <c r="B188" s="225"/>
      <c r="C188" s="226"/>
      <c r="D188" s="227" t="s">
        <v>134</v>
      </c>
      <c r="E188" s="228" t="s">
        <v>19</v>
      </c>
      <c r="F188" s="229" t="s">
        <v>159</v>
      </c>
      <c r="G188" s="226"/>
      <c r="H188" s="228" t="s">
        <v>19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134</v>
      </c>
      <c r="AU188" s="235" t="s">
        <v>88</v>
      </c>
      <c r="AV188" s="13" t="s">
        <v>86</v>
      </c>
      <c r="AW188" s="13" t="s">
        <v>37</v>
      </c>
      <c r="AX188" s="13" t="s">
        <v>78</v>
      </c>
      <c r="AY188" s="235" t="s">
        <v>123</v>
      </c>
    </row>
    <row r="189" s="13" customFormat="1">
      <c r="A189" s="13"/>
      <c r="B189" s="225"/>
      <c r="C189" s="226"/>
      <c r="D189" s="227" t="s">
        <v>134</v>
      </c>
      <c r="E189" s="228" t="s">
        <v>19</v>
      </c>
      <c r="F189" s="229" t="s">
        <v>180</v>
      </c>
      <c r="G189" s="226"/>
      <c r="H189" s="228" t="s">
        <v>19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134</v>
      </c>
      <c r="AU189" s="235" t="s">
        <v>88</v>
      </c>
      <c r="AV189" s="13" t="s">
        <v>86</v>
      </c>
      <c r="AW189" s="13" t="s">
        <v>37</v>
      </c>
      <c r="AX189" s="13" t="s">
        <v>78</v>
      </c>
      <c r="AY189" s="235" t="s">
        <v>123</v>
      </c>
    </row>
    <row r="190" s="14" customFormat="1">
      <c r="A190" s="14"/>
      <c r="B190" s="236"/>
      <c r="C190" s="237"/>
      <c r="D190" s="227" t="s">
        <v>134</v>
      </c>
      <c r="E190" s="238" t="s">
        <v>19</v>
      </c>
      <c r="F190" s="239" t="s">
        <v>270</v>
      </c>
      <c r="G190" s="237"/>
      <c r="H190" s="240">
        <v>443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134</v>
      </c>
      <c r="AU190" s="246" t="s">
        <v>88</v>
      </c>
      <c r="AV190" s="14" t="s">
        <v>88</v>
      </c>
      <c r="AW190" s="14" t="s">
        <v>37</v>
      </c>
      <c r="AX190" s="14" t="s">
        <v>78</v>
      </c>
      <c r="AY190" s="246" t="s">
        <v>123</v>
      </c>
    </row>
    <row r="191" s="14" customFormat="1">
      <c r="A191" s="14"/>
      <c r="B191" s="236"/>
      <c r="C191" s="237"/>
      <c r="D191" s="227" t="s">
        <v>134</v>
      </c>
      <c r="E191" s="238" t="s">
        <v>19</v>
      </c>
      <c r="F191" s="239" t="s">
        <v>271</v>
      </c>
      <c r="G191" s="237"/>
      <c r="H191" s="240">
        <v>443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134</v>
      </c>
      <c r="AU191" s="246" t="s">
        <v>88</v>
      </c>
      <c r="AV191" s="14" t="s">
        <v>88</v>
      </c>
      <c r="AW191" s="14" t="s">
        <v>37</v>
      </c>
      <c r="AX191" s="14" t="s">
        <v>78</v>
      </c>
      <c r="AY191" s="246" t="s">
        <v>123</v>
      </c>
    </row>
    <row r="192" s="15" customFormat="1">
      <c r="A192" s="15"/>
      <c r="B192" s="247"/>
      <c r="C192" s="248"/>
      <c r="D192" s="227" t="s">
        <v>134</v>
      </c>
      <c r="E192" s="249" t="s">
        <v>19</v>
      </c>
      <c r="F192" s="250" t="s">
        <v>153</v>
      </c>
      <c r="G192" s="248"/>
      <c r="H192" s="251">
        <v>886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134</v>
      </c>
      <c r="AU192" s="257" t="s">
        <v>88</v>
      </c>
      <c r="AV192" s="15" t="s">
        <v>130</v>
      </c>
      <c r="AW192" s="15" t="s">
        <v>37</v>
      </c>
      <c r="AX192" s="15" t="s">
        <v>86</v>
      </c>
      <c r="AY192" s="257" t="s">
        <v>123</v>
      </c>
    </row>
    <row r="193" s="2" customFormat="1" ht="24.15" customHeight="1">
      <c r="A193" s="41"/>
      <c r="B193" s="42"/>
      <c r="C193" s="207" t="s">
        <v>272</v>
      </c>
      <c r="D193" s="207" t="s">
        <v>125</v>
      </c>
      <c r="E193" s="208" t="s">
        <v>273</v>
      </c>
      <c r="F193" s="209" t="s">
        <v>274</v>
      </c>
      <c r="G193" s="210" t="s">
        <v>128</v>
      </c>
      <c r="H193" s="211">
        <v>443</v>
      </c>
      <c r="I193" s="212"/>
      <c r="J193" s="213">
        <f>ROUND(I193*H193,2)</f>
        <v>0</v>
      </c>
      <c r="K193" s="209" t="s">
        <v>129</v>
      </c>
      <c r="L193" s="47"/>
      <c r="M193" s="214" t="s">
        <v>19</v>
      </c>
      <c r="N193" s="215" t="s">
        <v>49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130</v>
      </c>
      <c r="AT193" s="218" t="s">
        <v>125</v>
      </c>
      <c r="AU193" s="218" t="s">
        <v>88</v>
      </c>
      <c r="AY193" s="20" t="s">
        <v>123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86</v>
      </c>
      <c r="BK193" s="219">
        <f>ROUND(I193*H193,2)</f>
        <v>0</v>
      </c>
      <c r="BL193" s="20" t="s">
        <v>130</v>
      </c>
      <c r="BM193" s="218" t="s">
        <v>275</v>
      </c>
    </row>
    <row r="194" s="2" customFormat="1">
      <c r="A194" s="41"/>
      <c r="B194" s="42"/>
      <c r="C194" s="43"/>
      <c r="D194" s="220" t="s">
        <v>132</v>
      </c>
      <c r="E194" s="43"/>
      <c r="F194" s="221" t="s">
        <v>276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132</v>
      </c>
      <c r="AU194" s="20" t="s">
        <v>88</v>
      </c>
    </row>
    <row r="195" s="13" customFormat="1">
      <c r="A195" s="13"/>
      <c r="B195" s="225"/>
      <c r="C195" s="226"/>
      <c r="D195" s="227" t="s">
        <v>134</v>
      </c>
      <c r="E195" s="228" t="s">
        <v>19</v>
      </c>
      <c r="F195" s="229" t="s">
        <v>135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134</v>
      </c>
      <c r="AU195" s="235" t="s">
        <v>88</v>
      </c>
      <c r="AV195" s="13" t="s">
        <v>86</v>
      </c>
      <c r="AW195" s="13" t="s">
        <v>37</v>
      </c>
      <c r="AX195" s="13" t="s">
        <v>78</v>
      </c>
      <c r="AY195" s="235" t="s">
        <v>123</v>
      </c>
    </row>
    <row r="196" s="14" customFormat="1">
      <c r="A196" s="14"/>
      <c r="B196" s="236"/>
      <c r="C196" s="237"/>
      <c r="D196" s="227" t="s">
        <v>134</v>
      </c>
      <c r="E196" s="238" t="s">
        <v>19</v>
      </c>
      <c r="F196" s="239" t="s">
        <v>277</v>
      </c>
      <c r="G196" s="237"/>
      <c r="H196" s="240">
        <v>443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134</v>
      </c>
      <c r="AU196" s="246" t="s">
        <v>88</v>
      </c>
      <c r="AV196" s="14" t="s">
        <v>88</v>
      </c>
      <c r="AW196" s="14" t="s">
        <v>37</v>
      </c>
      <c r="AX196" s="14" t="s">
        <v>86</v>
      </c>
      <c r="AY196" s="246" t="s">
        <v>123</v>
      </c>
    </row>
    <row r="197" s="2" customFormat="1" ht="16.5" customHeight="1">
      <c r="A197" s="41"/>
      <c r="B197" s="42"/>
      <c r="C197" s="258" t="s">
        <v>278</v>
      </c>
      <c r="D197" s="258" t="s">
        <v>226</v>
      </c>
      <c r="E197" s="259" t="s">
        <v>279</v>
      </c>
      <c r="F197" s="260" t="s">
        <v>280</v>
      </c>
      <c r="G197" s="261" t="s">
        <v>281</v>
      </c>
      <c r="H197" s="262">
        <v>26.579999999999998</v>
      </c>
      <c r="I197" s="263"/>
      <c r="J197" s="264">
        <f>ROUND(I197*H197,2)</f>
        <v>0</v>
      </c>
      <c r="K197" s="260" t="s">
        <v>129</v>
      </c>
      <c r="L197" s="265"/>
      <c r="M197" s="266" t="s">
        <v>19</v>
      </c>
      <c r="N197" s="267" t="s">
        <v>49</v>
      </c>
      <c r="O197" s="87"/>
      <c r="P197" s="216">
        <f>O197*H197</f>
        <v>0</v>
      </c>
      <c r="Q197" s="216">
        <v>0.001</v>
      </c>
      <c r="R197" s="216">
        <f>Q197*H197</f>
        <v>0.026579999999999999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175</v>
      </c>
      <c r="AT197" s="218" t="s">
        <v>226</v>
      </c>
      <c r="AU197" s="218" t="s">
        <v>88</v>
      </c>
      <c r="AY197" s="20" t="s">
        <v>123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86</v>
      </c>
      <c r="BK197" s="219">
        <f>ROUND(I197*H197,2)</f>
        <v>0</v>
      </c>
      <c r="BL197" s="20" t="s">
        <v>130</v>
      </c>
      <c r="BM197" s="218" t="s">
        <v>282</v>
      </c>
    </row>
    <row r="198" s="14" customFormat="1">
      <c r="A198" s="14"/>
      <c r="B198" s="236"/>
      <c r="C198" s="237"/>
      <c r="D198" s="227" t="s">
        <v>134</v>
      </c>
      <c r="E198" s="238" t="s">
        <v>19</v>
      </c>
      <c r="F198" s="239" t="s">
        <v>283</v>
      </c>
      <c r="G198" s="237"/>
      <c r="H198" s="240">
        <v>26.579999999999998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134</v>
      </c>
      <c r="AU198" s="246" t="s">
        <v>88</v>
      </c>
      <c r="AV198" s="14" t="s">
        <v>88</v>
      </c>
      <c r="AW198" s="14" t="s">
        <v>37</v>
      </c>
      <c r="AX198" s="14" t="s">
        <v>86</v>
      </c>
      <c r="AY198" s="246" t="s">
        <v>123</v>
      </c>
    </row>
    <row r="199" s="2" customFormat="1" ht="21.75" customHeight="1">
      <c r="A199" s="41"/>
      <c r="B199" s="42"/>
      <c r="C199" s="207" t="s">
        <v>284</v>
      </c>
      <c r="D199" s="207" t="s">
        <v>125</v>
      </c>
      <c r="E199" s="208" t="s">
        <v>285</v>
      </c>
      <c r="F199" s="209" t="s">
        <v>286</v>
      </c>
      <c r="G199" s="210" t="s">
        <v>128</v>
      </c>
      <c r="H199" s="211">
        <v>966</v>
      </c>
      <c r="I199" s="212"/>
      <c r="J199" s="213">
        <f>ROUND(I199*H199,2)</f>
        <v>0</v>
      </c>
      <c r="K199" s="209" t="s">
        <v>129</v>
      </c>
      <c r="L199" s="47"/>
      <c r="M199" s="214" t="s">
        <v>19</v>
      </c>
      <c r="N199" s="215" t="s">
        <v>49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130</v>
      </c>
      <c r="AT199" s="218" t="s">
        <v>125</v>
      </c>
      <c r="AU199" s="218" t="s">
        <v>88</v>
      </c>
      <c r="AY199" s="20" t="s">
        <v>123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86</v>
      </c>
      <c r="BK199" s="219">
        <f>ROUND(I199*H199,2)</f>
        <v>0</v>
      </c>
      <c r="BL199" s="20" t="s">
        <v>130</v>
      </c>
      <c r="BM199" s="218" t="s">
        <v>287</v>
      </c>
    </row>
    <row r="200" s="2" customFormat="1">
      <c r="A200" s="41"/>
      <c r="B200" s="42"/>
      <c r="C200" s="43"/>
      <c r="D200" s="220" t="s">
        <v>132</v>
      </c>
      <c r="E200" s="43"/>
      <c r="F200" s="221" t="s">
        <v>288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132</v>
      </c>
      <c r="AU200" s="20" t="s">
        <v>88</v>
      </c>
    </row>
    <row r="201" s="14" customFormat="1">
      <c r="A201" s="14"/>
      <c r="B201" s="236"/>
      <c r="C201" s="237"/>
      <c r="D201" s="227" t="s">
        <v>134</v>
      </c>
      <c r="E201" s="238" t="s">
        <v>19</v>
      </c>
      <c r="F201" s="239" t="s">
        <v>289</v>
      </c>
      <c r="G201" s="237"/>
      <c r="H201" s="240">
        <v>966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134</v>
      </c>
      <c r="AU201" s="246" t="s">
        <v>88</v>
      </c>
      <c r="AV201" s="14" t="s">
        <v>88</v>
      </c>
      <c r="AW201" s="14" t="s">
        <v>37</v>
      </c>
      <c r="AX201" s="14" t="s">
        <v>86</v>
      </c>
      <c r="AY201" s="246" t="s">
        <v>123</v>
      </c>
    </row>
    <row r="202" s="12" customFormat="1" ht="22.8" customHeight="1">
      <c r="A202" s="12"/>
      <c r="B202" s="191"/>
      <c r="C202" s="192"/>
      <c r="D202" s="193" t="s">
        <v>77</v>
      </c>
      <c r="E202" s="205" t="s">
        <v>142</v>
      </c>
      <c r="F202" s="205" t="s">
        <v>290</v>
      </c>
      <c r="G202" s="192"/>
      <c r="H202" s="192"/>
      <c r="I202" s="195"/>
      <c r="J202" s="206">
        <f>BK202</f>
        <v>0</v>
      </c>
      <c r="K202" s="192"/>
      <c r="L202" s="197"/>
      <c r="M202" s="198"/>
      <c r="N202" s="199"/>
      <c r="O202" s="199"/>
      <c r="P202" s="200">
        <f>SUM(P203:P214)</f>
        <v>0</v>
      </c>
      <c r="Q202" s="199"/>
      <c r="R202" s="200">
        <f>SUM(R203:R214)</f>
        <v>68.258853000000002</v>
      </c>
      <c r="S202" s="199"/>
      <c r="T202" s="201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2" t="s">
        <v>86</v>
      </c>
      <c r="AT202" s="203" t="s">
        <v>77</v>
      </c>
      <c r="AU202" s="203" t="s">
        <v>86</v>
      </c>
      <c r="AY202" s="202" t="s">
        <v>123</v>
      </c>
      <c r="BK202" s="204">
        <f>SUM(BK203:BK214)</f>
        <v>0</v>
      </c>
    </row>
    <row r="203" s="2" customFormat="1" ht="16.5" customHeight="1">
      <c r="A203" s="41"/>
      <c r="B203" s="42"/>
      <c r="C203" s="207" t="s">
        <v>291</v>
      </c>
      <c r="D203" s="207" t="s">
        <v>125</v>
      </c>
      <c r="E203" s="208" t="s">
        <v>292</v>
      </c>
      <c r="F203" s="209" t="s">
        <v>293</v>
      </c>
      <c r="G203" s="210" t="s">
        <v>164</v>
      </c>
      <c r="H203" s="211">
        <v>60</v>
      </c>
      <c r="I203" s="212"/>
      <c r="J203" s="213">
        <f>ROUND(I203*H203,2)</f>
        <v>0</v>
      </c>
      <c r="K203" s="209" t="s">
        <v>129</v>
      </c>
      <c r="L203" s="47"/>
      <c r="M203" s="214" t="s">
        <v>19</v>
      </c>
      <c r="N203" s="215" t="s">
        <v>49</v>
      </c>
      <c r="O203" s="87"/>
      <c r="P203" s="216">
        <f>O203*H203</f>
        <v>0</v>
      </c>
      <c r="Q203" s="216">
        <v>0.24127000000000001</v>
      </c>
      <c r="R203" s="216">
        <f>Q203*H203</f>
        <v>14.4762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130</v>
      </c>
      <c r="AT203" s="218" t="s">
        <v>125</v>
      </c>
      <c r="AU203" s="218" t="s">
        <v>88</v>
      </c>
      <c r="AY203" s="20" t="s">
        <v>123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86</v>
      </c>
      <c r="BK203" s="219">
        <f>ROUND(I203*H203,2)</f>
        <v>0</v>
      </c>
      <c r="BL203" s="20" t="s">
        <v>130</v>
      </c>
      <c r="BM203" s="218" t="s">
        <v>294</v>
      </c>
    </row>
    <row r="204" s="2" customFormat="1">
      <c r="A204" s="41"/>
      <c r="B204" s="42"/>
      <c r="C204" s="43"/>
      <c r="D204" s="220" t="s">
        <v>132</v>
      </c>
      <c r="E204" s="43"/>
      <c r="F204" s="221" t="s">
        <v>295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132</v>
      </c>
      <c r="AU204" s="20" t="s">
        <v>88</v>
      </c>
    </row>
    <row r="205" s="13" customFormat="1">
      <c r="A205" s="13"/>
      <c r="B205" s="225"/>
      <c r="C205" s="226"/>
      <c r="D205" s="227" t="s">
        <v>134</v>
      </c>
      <c r="E205" s="228" t="s">
        <v>19</v>
      </c>
      <c r="F205" s="229" t="s">
        <v>135</v>
      </c>
      <c r="G205" s="226"/>
      <c r="H205" s="228" t="s">
        <v>19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134</v>
      </c>
      <c r="AU205" s="235" t="s">
        <v>88</v>
      </c>
      <c r="AV205" s="13" t="s">
        <v>86</v>
      </c>
      <c r="AW205" s="13" t="s">
        <v>37</v>
      </c>
      <c r="AX205" s="13" t="s">
        <v>78</v>
      </c>
      <c r="AY205" s="235" t="s">
        <v>123</v>
      </c>
    </row>
    <row r="206" s="14" customFormat="1">
      <c r="A206" s="14"/>
      <c r="B206" s="236"/>
      <c r="C206" s="237"/>
      <c r="D206" s="227" t="s">
        <v>134</v>
      </c>
      <c r="E206" s="238" t="s">
        <v>19</v>
      </c>
      <c r="F206" s="239" t="s">
        <v>296</v>
      </c>
      <c r="G206" s="237"/>
      <c r="H206" s="240">
        <v>60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134</v>
      </c>
      <c r="AU206" s="246" t="s">
        <v>88</v>
      </c>
      <c r="AV206" s="14" t="s">
        <v>88</v>
      </c>
      <c r="AW206" s="14" t="s">
        <v>37</v>
      </c>
      <c r="AX206" s="14" t="s">
        <v>86</v>
      </c>
      <c r="AY206" s="246" t="s">
        <v>123</v>
      </c>
    </row>
    <row r="207" s="2" customFormat="1" ht="16.5" customHeight="1">
      <c r="A207" s="41"/>
      <c r="B207" s="42"/>
      <c r="C207" s="258" t="s">
        <v>297</v>
      </c>
      <c r="D207" s="258" t="s">
        <v>226</v>
      </c>
      <c r="E207" s="259" t="s">
        <v>298</v>
      </c>
      <c r="F207" s="260" t="s">
        <v>299</v>
      </c>
      <c r="G207" s="261" t="s">
        <v>139</v>
      </c>
      <c r="H207" s="262">
        <v>349.714</v>
      </c>
      <c r="I207" s="263"/>
      <c r="J207" s="264">
        <f>ROUND(I207*H207,2)</f>
        <v>0</v>
      </c>
      <c r="K207" s="260" t="s">
        <v>129</v>
      </c>
      <c r="L207" s="265"/>
      <c r="M207" s="266" t="s">
        <v>19</v>
      </c>
      <c r="N207" s="267" t="s">
        <v>49</v>
      </c>
      <c r="O207" s="87"/>
      <c r="P207" s="216">
        <f>O207*H207</f>
        <v>0</v>
      </c>
      <c r="Q207" s="216">
        <v>0.061499999999999999</v>
      </c>
      <c r="R207" s="216">
        <f>Q207*H207</f>
        <v>21.507411000000001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175</v>
      </c>
      <c r="AT207" s="218" t="s">
        <v>226</v>
      </c>
      <c r="AU207" s="218" t="s">
        <v>88</v>
      </c>
      <c r="AY207" s="20" t="s">
        <v>123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86</v>
      </c>
      <c r="BK207" s="219">
        <f>ROUND(I207*H207,2)</f>
        <v>0</v>
      </c>
      <c r="BL207" s="20" t="s">
        <v>130</v>
      </c>
      <c r="BM207" s="218" t="s">
        <v>300</v>
      </c>
    </row>
    <row r="208" s="14" customFormat="1">
      <c r="A208" s="14"/>
      <c r="B208" s="236"/>
      <c r="C208" s="237"/>
      <c r="D208" s="227" t="s">
        <v>134</v>
      </c>
      <c r="E208" s="238" t="s">
        <v>19</v>
      </c>
      <c r="F208" s="239" t="s">
        <v>301</v>
      </c>
      <c r="G208" s="237"/>
      <c r="H208" s="240">
        <v>349.714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134</v>
      </c>
      <c r="AU208" s="246" t="s">
        <v>88</v>
      </c>
      <c r="AV208" s="14" t="s">
        <v>88</v>
      </c>
      <c r="AW208" s="14" t="s">
        <v>37</v>
      </c>
      <c r="AX208" s="14" t="s">
        <v>86</v>
      </c>
      <c r="AY208" s="246" t="s">
        <v>123</v>
      </c>
    </row>
    <row r="209" s="2" customFormat="1" ht="16.5" customHeight="1">
      <c r="A209" s="41"/>
      <c r="B209" s="42"/>
      <c r="C209" s="207" t="s">
        <v>302</v>
      </c>
      <c r="D209" s="207" t="s">
        <v>125</v>
      </c>
      <c r="E209" s="208" t="s">
        <v>303</v>
      </c>
      <c r="F209" s="209" t="s">
        <v>304</v>
      </c>
      <c r="G209" s="210" t="s">
        <v>164</v>
      </c>
      <c r="H209" s="211">
        <v>45</v>
      </c>
      <c r="I209" s="212"/>
      <c r="J209" s="213">
        <f>ROUND(I209*H209,2)</f>
        <v>0</v>
      </c>
      <c r="K209" s="209" t="s">
        <v>129</v>
      </c>
      <c r="L209" s="47"/>
      <c r="M209" s="214" t="s">
        <v>19</v>
      </c>
      <c r="N209" s="215" t="s">
        <v>49</v>
      </c>
      <c r="O209" s="87"/>
      <c r="P209" s="216">
        <f>O209*H209</f>
        <v>0</v>
      </c>
      <c r="Q209" s="216">
        <v>0.29757</v>
      </c>
      <c r="R209" s="216">
        <f>Q209*H209</f>
        <v>13.390650000000001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130</v>
      </c>
      <c r="AT209" s="218" t="s">
        <v>125</v>
      </c>
      <c r="AU209" s="218" t="s">
        <v>88</v>
      </c>
      <c r="AY209" s="20" t="s">
        <v>123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86</v>
      </c>
      <c r="BK209" s="219">
        <f>ROUND(I209*H209,2)</f>
        <v>0</v>
      </c>
      <c r="BL209" s="20" t="s">
        <v>130</v>
      </c>
      <c r="BM209" s="218" t="s">
        <v>305</v>
      </c>
    </row>
    <row r="210" s="2" customFormat="1">
      <c r="A210" s="41"/>
      <c r="B210" s="42"/>
      <c r="C210" s="43"/>
      <c r="D210" s="220" t="s">
        <v>132</v>
      </c>
      <c r="E210" s="43"/>
      <c r="F210" s="221" t="s">
        <v>306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132</v>
      </c>
      <c r="AU210" s="20" t="s">
        <v>88</v>
      </c>
    </row>
    <row r="211" s="13" customFormat="1">
      <c r="A211" s="13"/>
      <c r="B211" s="225"/>
      <c r="C211" s="226"/>
      <c r="D211" s="227" t="s">
        <v>134</v>
      </c>
      <c r="E211" s="228" t="s">
        <v>19</v>
      </c>
      <c r="F211" s="229" t="s">
        <v>135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134</v>
      </c>
      <c r="AU211" s="235" t="s">
        <v>88</v>
      </c>
      <c r="AV211" s="13" t="s">
        <v>86</v>
      </c>
      <c r="AW211" s="13" t="s">
        <v>37</v>
      </c>
      <c r="AX211" s="13" t="s">
        <v>78</v>
      </c>
      <c r="AY211" s="235" t="s">
        <v>123</v>
      </c>
    </row>
    <row r="212" s="14" customFormat="1">
      <c r="A212" s="14"/>
      <c r="B212" s="236"/>
      <c r="C212" s="237"/>
      <c r="D212" s="227" t="s">
        <v>134</v>
      </c>
      <c r="E212" s="238" t="s">
        <v>19</v>
      </c>
      <c r="F212" s="239" t="s">
        <v>307</v>
      </c>
      <c r="G212" s="237"/>
      <c r="H212" s="240">
        <v>45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134</v>
      </c>
      <c r="AU212" s="246" t="s">
        <v>88</v>
      </c>
      <c r="AV212" s="14" t="s">
        <v>88</v>
      </c>
      <c r="AW212" s="14" t="s">
        <v>37</v>
      </c>
      <c r="AX212" s="14" t="s">
        <v>86</v>
      </c>
      <c r="AY212" s="246" t="s">
        <v>123</v>
      </c>
    </row>
    <row r="213" s="2" customFormat="1" ht="16.5" customHeight="1">
      <c r="A213" s="41"/>
      <c r="B213" s="42"/>
      <c r="C213" s="258" t="s">
        <v>308</v>
      </c>
      <c r="D213" s="258" t="s">
        <v>226</v>
      </c>
      <c r="E213" s="259" t="s">
        <v>309</v>
      </c>
      <c r="F213" s="260" t="s">
        <v>310</v>
      </c>
      <c r="G213" s="261" t="s">
        <v>139</v>
      </c>
      <c r="H213" s="262">
        <v>262.286</v>
      </c>
      <c r="I213" s="263"/>
      <c r="J213" s="264">
        <f>ROUND(I213*H213,2)</f>
        <v>0</v>
      </c>
      <c r="K213" s="260" t="s">
        <v>129</v>
      </c>
      <c r="L213" s="265"/>
      <c r="M213" s="266" t="s">
        <v>19</v>
      </c>
      <c r="N213" s="267" t="s">
        <v>49</v>
      </c>
      <c r="O213" s="87"/>
      <c r="P213" s="216">
        <f>O213*H213</f>
        <v>0</v>
      </c>
      <c r="Q213" s="216">
        <v>0.071999999999999995</v>
      </c>
      <c r="R213" s="216">
        <f>Q213*H213</f>
        <v>18.884591999999998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175</v>
      </c>
      <c r="AT213" s="218" t="s">
        <v>226</v>
      </c>
      <c r="AU213" s="218" t="s">
        <v>88</v>
      </c>
      <c r="AY213" s="20" t="s">
        <v>123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86</v>
      </c>
      <c r="BK213" s="219">
        <f>ROUND(I213*H213,2)</f>
        <v>0</v>
      </c>
      <c r="BL213" s="20" t="s">
        <v>130</v>
      </c>
      <c r="BM213" s="218" t="s">
        <v>311</v>
      </c>
    </row>
    <row r="214" s="14" customFormat="1">
      <c r="A214" s="14"/>
      <c r="B214" s="236"/>
      <c r="C214" s="237"/>
      <c r="D214" s="227" t="s">
        <v>134</v>
      </c>
      <c r="E214" s="238" t="s">
        <v>19</v>
      </c>
      <c r="F214" s="239" t="s">
        <v>312</v>
      </c>
      <c r="G214" s="237"/>
      <c r="H214" s="240">
        <v>262.286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134</v>
      </c>
      <c r="AU214" s="246" t="s">
        <v>88</v>
      </c>
      <c r="AV214" s="14" t="s">
        <v>88</v>
      </c>
      <c r="AW214" s="14" t="s">
        <v>37</v>
      </c>
      <c r="AX214" s="14" t="s">
        <v>86</v>
      </c>
      <c r="AY214" s="246" t="s">
        <v>123</v>
      </c>
    </row>
    <row r="215" s="12" customFormat="1" ht="22.8" customHeight="1">
      <c r="A215" s="12"/>
      <c r="B215" s="191"/>
      <c r="C215" s="192"/>
      <c r="D215" s="193" t="s">
        <v>77</v>
      </c>
      <c r="E215" s="205" t="s">
        <v>130</v>
      </c>
      <c r="F215" s="205" t="s">
        <v>313</v>
      </c>
      <c r="G215" s="192"/>
      <c r="H215" s="192"/>
      <c r="I215" s="195"/>
      <c r="J215" s="206">
        <f>BK215</f>
        <v>0</v>
      </c>
      <c r="K215" s="192"/>
      <c r="L215" s="197"/>
      <c r="M215" s="198"/>
      <c r="N215" s="199"/>
      <c r="O215" s="199"/>
      <c r="P215" s="200">
        <f>SUM(P216:P227)</f>
        <v>0</v>
      </c>
      <c r="Q215" s="199"/>
      <c r="R215" s="200">
        <f>SUM(R216:R227)</f>
        <v>20.663403500000001</v>
      </c>
      <c r="S215" s="199"/>
      <c r="T215" s="201">
        <f>SUM(T216:T227)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86</v>
      </c>
      <c r="AT215" s="203" t="s">
        <v>77</v>
      </c>
      <c r="AU215" s="203" t="s">
        <v>86</v>
      </c>
      <c r="AY215" s="202" t="s">
        <v>123</v>
      </c>
      <c r="BK215" s="204">
        <f>SUM(BK216:BK227)</f>
        <v>0</v>
      </c>
    </row>
    <row r="216" s="2" customFormat="1" ht="16.5" customHeight="1">
      <c r="A216" s="41"/>
      <c r="B216" s="42"/>
      <c r="C216" s="207" t="s">
        <v>314</v>
      </c>
      <c r="D216" s="207" t="s">
        <v>125</v>
      </c>
      <c r="E216" s="208" t="s">
        <v>315</v>
      </c>
      <c r="F216" s="209" t="s">
        <v>316</v>
      </c>
      <c r="G216" s="210" t="s">
        <v>171</v>
      </c>
      <c r="H216" s="211">
        <v>5.1749999999999998</v>
      </c>
      <c r="I216" s="212"/>
      <c r="J216" s="213">
        <f>ROUND(I216*H216,2)</f>
        <v>0</v>
      </c>
      <c r="K216" s="209" t="s">
        <v>129</v>
      </c>
      <c r="L216" s="47"/>
      <c r="M216" s="214" t="s">
        <v>19</v>
      </c>
      <c r="N216" s="215" t="s">
        <v>49</v>
      </c>
      <c r="O216" s="87"/>
      <c r="P216" s="216">
        <f>O216*H216</f>
        <v>0</v>
      </c>
      <c r="Q216" s="216">
        <v>1.8907700000000001</v>
      </c>
      <c r="R216" s="216">
        <f>Q216*H216</f>
        <v>9.7847347500000001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130</v>
      </c>
      <c r="AT216" s="218" t="s">
        <v>125</v>
      </c>
      <c r="AU216" s="218" t="s">
        <v>88</v>
      </c>
      <c r="AY216" s="20" t="s">
        <v>123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86</v>
      </c>
      <c r="BK216" s="219">
        <f>ROUND(I216*H216,2)</f>
        <v>0</v>
      </c>
      <c r="BL216" s="20" t="s">
        <v>130</v>
      </c>
      <c r="BM216" s="218" t="s">
        <v>317</v>
      </c>
    </row>
    <row r="217" s="2" customFormat="1">
      <c r="A217" s="41"/>
      <c r="B217" s="42"/>
      <c r="C217" s="43"/>
      <c r="D217" s="220" t="s">
        <v>132</v>
      </c>
      <c r="E217" s="43"/>
      <c r="F217" s="221" t="s">
        <v>318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132</v>
      </c>
      <c r="AU217" s="20" t="s">
        <v>88</v>
      </c>
    </row>
    <row r="218" s="14" customFormat="1">
      <c r="A218" s="14"/>
      <c r="B218" s="236"/>
      <c r="C218" s="237"/>
      <c r="D218" s="227" t="s">
        <v>134</v>
      </c>
      <c r="E218" s="238" t="s">
        <v>19</v>
      </c>
      <c r="F218" s="239" t="s">
        <v>319</v>
      </c>
      <c r="G218" s="237"/>
      <c r="H218" s="240">
        <v>3.5249999999999999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134</v>
      </c>
      <c r="AU218" s="246" t="s">
        <v>88</v>
      </c>
      <c r="AV218" s="14" t="s">
        <v>88</v>
      </c>
      <c r="AW218" s="14" t="s">
        <v>37</v>
      </c>
      <c r="AX218" s="14" t="s">
        <v>78</v>
      </c>
      <c r="AY218" s="246" t="s">
        <v>123</v>
      </c>
    </row>
    <row r="219" s="14" customFormat="1">
      <c r="A219" s="14"/>
      <c r="B219" s="236"/>
      <c r="C219" s="237"/>
      <c r="D219" s="227" t="s">
        <v>134</v>
      </c>
      <c r="E219" s="238" t="s">
        <v>19</v>
      </c>
      <c r="F219" s="239" t="s">
        <v>320</v>
      </c>
      <c r="G219" s="237"/>
      <c r="H219" s="240">
        <v>1.6499999999999999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134</v>
      </c>
      <c r="AU219" s="246" t="s">
        <v>88</v>
      </c>
      <c r="AV219" s="14" t="s">
        <v>88</v>
      </c>
      <c r="AW219" s="14" t="s">
        <v>37</v>
      </c>
      <c r="AX219" s="14" t="s">
        <v>78</v>
      </c>
      <c r="AY219" s="246" t="s">
        <v>123</v>
      </c>
    </row>
    <row r="220" s="15" customFormat="1">
      <c r="A220" s="15"/>
      <c r="B220" s="247"/>
      <c r="C220" s="248"/>
      <c r="D220" s="227" t="s">
        <v>134</v>
      </c>
      <c r="E220" s="249" t="s">
        <v>19</v>
      </c>
      <c r="F220" s="250" t="s">
        <v>153</v>
      </c>
      <c r="G220" s="248"/>
      <c r="H220" s="251">
        <v>5.1749999999999998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134</v>
      </c>
      <c r="AU220" s="257" t="s">
        <v>88</v>
      </c>
      <c r="AV220" s="15" t="s">
        <v>130</v>
      </c>
      <c r="AW220" s="15" t="s">
        <v>37</v>
      </c>
      <c r="AX220" s="15" t="s">
        <v>86</v>
      </c>
      <c r="AY220" s="257" t="s">
        <v>123</v>
      </c>
    </row>
    <row r="221" s="2" customFormat="1" ht="16.5" customHeight="1">
      <c r="A221" s="41"/>
      <c r="B221" s="42"/>
      <c r="C221" s="258" t="s">
        <v>321</v>
      </c>
      <c r="D221" s="258" t="s">
        <v>226</v>
      </c>
      <c r="E221" s="259" t="s">
        <v>322</v>
      </c>
      <c r="F221" s="260" t="s">
        <v>323</v>
      </c>
      <c r="G221" s="261" t="s">
        <v>229</v>
      </c>
      <c r="H221" s="262">
        <v>9.3149999999999995</v>
      </c>
      <c r="I221" s="263"/>
      <c r="J221" s="264">
        <f>ROUND(I221*H221,2)</f>
        <v>0</v>
      </c>
      <c r="K221" s="260" t="s">
        <v>129</v>
      </c>
      <c r="L221" s="265"/>
      <c r="M221" s="266" t="s">
        <v>19</v>
      </c>
      <c r="N221" s="267" t="s">
        <v>49</v>
      </c>
      <c r="O221" s="87"/>
      <c r="P221" s="216">
        <f>O221*H221</f>
        <v>0</v>
      </c>
      <c r="Q221" s="216">
        <v>1</v>
      </c>
      <c r="R221" s="216">
        <f>Q221*H221</f>
        <v>9.3149999999999995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175</v>
      </c>
      <c r="AT221" s="218" t="s">
        <v>226</v>
      </c>
      <c r="AU221" s="218" t="s">
        <v>88</v>
      </c>
      <c r="AY221" s="20" t="s">
        <v>123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86</v>
      </c>
      <c r="BK221" s="219">
        <f>ROUND(I221*H221,2)</f>
        <v>0</v>
      </c>
      <c r="BL221" s="20" t="s">
        <v>130</v>
      </c>
      <c r="BM221" s="218" t="s">
        <v>324</v>
      </c>
    </row>
    <row r="222" s="14" customFormat="1">
      <c r="A222" s="14"/>
      <c r="B222" s="236"/>
      <c r="C222" s="237"/>
      <c r="D222" s="227" t="s">
        <v>134</v>
      </c>
      <c r="E222" s="238" t="s">
        <v>19</v>
      </c>
      <c r="F222" s="239" t="s">
        <v>325</v>
      </c>
      <c r="G222" s="237"/>
      <c r="H222" s="240">
        <v>9.3149999999999995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134</v>
      </c>
      <c r="AU222" s="246" t="s">
        <v>88</v>
      </c>
      <c r="AV222" s="14" t="s">
        <v>88</v>
      </c>
      <c r="AW222" s="14" t="s">
        <v>37</v>
      </c>
      <c r="AX222" s="14" t="s">
        <v>86</v>
      </c>
      <c r="AY222" s="246" t="s">
        <v>123</v>
      </c>
    </row>
    <row r="223" s="2" customFormat="1" ht="24.15" customHeight="1">
      <c r="A223" s="41"/>
      <c r="B223" s="42"/>
      <c r="C223" s="207" t="s">
        <v>326</v>
      </c>
      <c r="D223" s="207" t="s">
        <v>125</v>
      </c>
      <c r="E223" s="208" t="s">
        <v>327</v>
      </c>
      <c r="F223" s="209" t="s">
        <v>328</v>
      </c>
      <c r="G223" s="210" t="s">
        <v>171</v>
      </c>
      <c r="H223" s="211">
        <v>0.625</v>
      </c>
      <c r="I223" s="212"/>
      <c r="J223" s="213">
        <f>ROUND(I223*H223,2)</f>
        <v>0</v>
      </c>
      <c r="K223" s="209" t="s">
        <v>129</v>
      </c>
      <c r="L223" s="47"/>
      <c r="M223" s="214" t="s">
        <v>19</v>
      </c>
      <c r="N223" s="215" t="s">
        <v>49</v>
      </c>
      <c r="O223" s="87"/>
      <c r="P223" s="216">
        <f>O223*H223</f>
        <v>0</v>
      </c>
      <c r="Q223" s="216">
        <v>2.5018699999999998</v>
      </c>
      <c r="R223" s="216">
        <f>Q223*H223</f>
        <v>1.5636687499999999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130</v>
      </c>
      <c r="AT223" s="218" t="s">
        <v>125</v>
      </c>
      <c r="AU223" s="218" t="s">
        <v>88</v>
      </c>
      <c r="AY223" s="20" t="s">
        <v>123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86</v>
      </c>
      <c r="BK223" s="219">
        <f>ROUND(I223*H223,2)</f>
        <v>0</v>
      </c>
      <c r="BL223" s="20" t="s">
        <v>130</v>
      </c>
      <c r="BM223" s="218" t="s">
        <v>329</v>
      </c>
    </row>
    <row r="224" s="2" customFormat="1">
      <c r="A224" s="41"/>
      <c r="B224" s="42"/>
      <c r="C224" s="43"/>
      <c r="D224" s="220" t="s">
        <v>132</v>
      </c>
      <c r="E224" s="43"/>
      <c r="F224" s="221" t="s">
        <v>330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132</v>
      </c>
      <c r="AU224" s="20" t="s">
        <v>88</v>
      </c>
    </row>
    <row r="225" s="14" customFormat="1">
      <c r="A225" s="14"/>
      <c r="B225" s="236"/>
      <c r="C225" s="237"/>
      <c r="D225" s="227" t="s">
        <v>134</v>
      </c>
      <c r="E225" s="238" t="s">
        <v>19</v>
      </c>
      <c r="F225" s="239" t="s">
        <v>331</v>
      </c>
      <c r="G225" s="237"/>
      <c r="H225" s="240">
        <v>0.22500000000000001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134</v>
      </c>
      <c r="AU225" s="246" t="s">
        <v>88</v>
      </c>
      <c r="AV225" s="14" t="s">
        <v>88</v>
      </c>
      <c r="AW225" s="14" t="s">
        <v>37</v>
      </c>
      <c r="AX225" s="14" t="s">
        <v>78</v>
      </c>
      <c r="AY225" s="246" t="s">
        <v>123</v>
      </c>
    </row>
    <row r="226" s="14" customFormat="1">
      <c r="A226" s="14"/>
      <c r="B226" s="236"/>
      <c r="C226" s="237"/>
      <c r="D226" s="227" t="s">
        <v>134</v>
      </c>
      <c r="E226" s="238" t="s">
        <v>19</v>
      </c>
      <c r="F226" s="239" t="s">
        <v>332</v>
      </c>
      <c r="G226" s="237"/>
      <c r="H226" s="240">
        <v>0.40000000000000002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134</v>
      </c>
      <c r="AU226" s="246" t="s">
        <v>88</v>
      </c>
      <c r="AV226" s="14" t="s">
        <v>88</v>
      </c>
      <c r="AW226" s="14" t="s">
        <v>37</v>
      </c>
      <c r="AX226" s="14" t="s">
        <v>78</v>
      </c>
      <c r="AY226" s="246" t="s">
        <v>123</v>
      </c>
    </row>
    <row r="227" s="15" customFormat="1">
      <c r="A227" s="15"/>
      <c r="B227" s="247"/>
      <c r="C227" s="248"/>
      <c r="D227" s="227" t="s">
        <v>134</v>
      </c>
      <c r="E227" s="249" t="s">
        <v>19</v>
      </c>
      <c r="F227" s="250" t="s">
        <v>153</v>
      </c>
      <c r="G227" s="248"/>
      <c r="H227" s="251">
        <v>0.625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134</v>
      </c>
      <c r="AU227" s="257" t="s">
        <v>88</v>
      </c>
      <c r="AV227" s="15" t="s">
        <v>130</v>
      </c>
      <c r="AW227" s="15" t="s">
        <v>37</v>
      </c>
      <c r="AX227" s="15" t="s">
        <v>86</v>
      </c>
      <c r="AY227" s="257" t="s">
        <v>123</v>
      </c>
    </row>
    <row r="228" s="12" customFormat="1" ht="22.8" customHeight="1">
      <c r="A228" s="12"/>
      <c r="B228" s="191"/>
      <c r="C228" s="192"/>
      <c r="D228" s="193" t="s">
        <v>77</v>
      </c>
      <c r="E228" s="205" t="s">
        <v>154</v>
      </c>
      <c r="F228" s="205" t="s">
        <v>333</v>
      </c>
      <c r="G228" s="192"/>
      <c r="H228" s="192"/>
      <c r="I228" s="195"/>
      <c r="J228" s="206">
        <f>BK228</f>
        <v>0</v>
      </c>
      <c r="K228" s="192"/>
      <c r="L228" s="197"/>
      <c r="M228" s="198"/>
      <c r="N228" s="199"/>
      <c r="O228" s="199"/>
      <c r="P228" s="200">
        <f>SUM(P229:P286)</f>
        <v>0</v>
      </c>
      <c r="Q228" s="199"/>
      <c r="R228" s="200">
        <f>SUM(R229:R286)</f>
        <v>513.08503000000007</v>
      </c>
      <c r="S228" s="199"/>
      <c r="T228" s="201">
        <f>SUM(T229:T286)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86</v>
      </c>
      <c r="AT228" s="203" t="s">
        <v>77</v>
      </c>
      <c r="AU228" s="203" t="s">
        <v>86</v>
      </c>
      <c r="AY228" s="202" t="s">
        <v>123</v>
      </c>
      <c r="BK228" s="204">
        <f>SUM(BK229:BK286)</f>
        <v>0</v>
      </c>
    </row>
    <row r="229" s="2" customFormat="1" ht="21.75" customHeight="1">
      <c r="A229" s="41"/>
      <c r="B229" s="42"/>
      <c r="C229" s="207" t="s">
        <v>334</v>
      </c>
      <c r="D229" s="207" t="s">
        <v>125</v>
      </c>
      <c r="E229" s="208" t="s">
        <v>335</v>
      </c>
      <c r="F229" s="209" t="s">
        <v>336</v>
      </c>
      <c r="G229" s="210" t="s">
        <v>128</v>
      </c>
      <c r="H229" s="211">
        <v>28</v>
      </c>
      <c r="I229" s="212"/>
      <c r="J229" s="213">
        <f>ROUND(I229*H229,2)</f>
        <v>0</v>
      </c>
      <c r="K229" s="209" t="s">
        <v>129</v>
      </c>
      <c r="L229" s="47"/>
      <c r="M229" s="214" t="s">
        <v>19</v>
      </c>
      <c r="N229" s="215" t="s">
        <v>49</v>
      </c>
      <c r="O229" s="87"/>
      <c r="P229" s="216">
        <f>O229*H229</f>
        <v>0</v>
      </c>
      <c r="Q229" s="216">
        <v>0.34499999999999997</v>
      </c>
      <c r="R229" s="216">
        <f>Q229*H229</f>
        <v>9.6600000000000001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130</v>
      </c>
      <c r="AT229" s="218" t="s">
        <v>125</v>
      </c>
      <c r="AU229" s="218" t="s">
        <v>88</v>
      </c>
      <c r="AY229" s="20" t="s">
        <v>123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86</v>
      </c>
      <c r="BK229" s="219">
        <f>ROUND(I229*H229,2)</f>
        <v>0</v>
      </c>
      <c r="BL229" s="20" t="s">
        <v>130</v>
      </c>
      <c r="BM229" s="218" t="s">
        <v>337</v>
      </c>
    </row>
    <row r="230" s="2" customFormat="1">
      <c r="A230" s="41"/>
      <c r="B230" s="42"/>
      <c r="C230" s="43"/>
      <c r="D230" s="220" t="s">
        <v>132</v>
      </c>
      <c r="E230" s="43"/>
      <c r="F230" s="221" t="s">
        <v>338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132</v>
      </c>
      <c r="AU230" s="20" t="s">
        <v>88</v>
      </c>
    </row>
    <row r="231" s="13" customFormat="1">
      <c r="A231" s="13"/>
      <c r="B231" s="225"/>
      <c r="C231" s="226"/>
      <c r="D231" s="227" t="s">
        <v>134</v>
      </c>
      <c r="E231" s="228" t="s">
        <v>19</v>
      </c>
      <c r="F231" s="229" t="s">
        <v>339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134</v>
      </c>
      <c r="AU231" s="235" t="s">
        <v>88</v>
      </c>
      <c r="AV231" s="13" t="s">
        <v>86</v>
      </c>
      <c r="AW231" s="13" t="s">
        <v>37</v>
      </c>
      <c r="AX231" s="13" t="s">
        <v>78</v>
      </c>
      <c r="AY231" s="235" t="s">
        <v>123</v>
      </c>
    </row>
    <row r="232" s="14" customFormat="1">
      <c r="A232" s="14"/>
      <c r="B232" s="236"/>
      <c r="C232" s="237"/>
      <c r="D232" s="227" t="s">
        <v>134</v>
      </c>
      <c r="E232" s="238" t="s">
        <v>19</v>
      </c>
      <c r="F232" s="239" t="s">
        <v>340</v>
      </c>
      <c r="G232" s="237"/>
      <c r="H232" s="240">
        <v>14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134</v>
      </c>
      <c r="AU232" s="246" t="s">
        <v>88</v>
      </c>
      <c r="AV232" s="14" t="s">
        <v>88</v>
      </c>
      <c r="AW232" s="14" t="s">
        <v>37</v>
      </c>
      <c r="AX232" s="14" t="s">
        <v>78</v>
      </c>
      <c r="AY232" s="246" t="s">
        <v>123</v>
      </c>
    </row>
    <row r="233" s="14" customFormat="1">
      <c r="A233" s="14"/>
      <c r="B233" s="236"/>
      <c r="C233" s="237"/>
      <c r="D233" s="227" t="s">
        <v>134</v>
      </c>
      <c r="E233" s="238" t="s">
        <v>19</v>
      </c>
      <c r="F233" s="239" t="s">
        <v>341</v>
      </c>
      <c r="G233" s="237"/>
      <c r="H233" s="240">
        <v>14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134</v>
      </c>
      <c r="AU233" s="246" t="s">
        <v>88</v>
      </c>
      <c r="AV233" s="14" t="s">
        <v>88</v>
      </c>
      <c r="AW233" s="14" t="s">
        <v>37</v>
      </c>
      <c r="AX233" s="14" t="s">
        <v>78</v>
      </c>
      <c r="AY233" s="246" t="s">
        <v>123</v>
      </c>
    </row>
    <row r="234" s="15" customFormat="1">
      <c r="A234" s="15"/>
      <c r="B234" s="247"/>
      <c r="C234" s="248"/>
      <c r="D234" s="227" t="s">
        <v>134</v>
      </c>
      <c r="E234" s="249" t="s">
        <v>19</v>
      </c>
      <c r="F234" s="250" t="s">
        <v>153</v>
      </c>
      <c r="G234" s="248"/>
      <c r="H234" s="251">
        <v>28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7" t="s">
        <v>134</v>
      </c>
      <c r="AU234" s="257" t="s">
        <v>88</v>
      </c>
      <c r="AV234" s="15" t="s">
        <v>130</v>
      </c>
      <c r="AW234" s="15" t="s">
        <v>37</v>
      </c>
      <c r="AX234" s="15" t="s">
        <v>86</v>
      </c>
      <c r="AY234" s="257" t="s">
        <v>123</v>
      </c>
    </row>
    <row r="235" s="2" customFormat="1" ht="21.75" customHeight="1">
      <c r="A235" s="41"/>
      <c r="B235" s="42"/>
      <c r="C235" s="207" t="s">
        <v>342</v>
      </c>
      <c r="D235" s="207" t="s">
        <v>125</v>
      </c>
      <c r="E235" s="208" t="s">
        <v>343</v>
      </c>
      <c r="F235" s="209" t="s">
        <v>344</v>
      </c>
      <c r="G235" s="210" t="s">
        <v>128</v>
      </c>
      <c r="H235" s="211">
        <v>250</v>
      </c>
      <c r="I235" s="212"/>
      <c r="J235" s="213">
        <f>ROUND(I235*H235,2)</f>
        <v>0</v>
      </c>
      <c r="K235" s="209" t="s">
        <v>19</v>
      </c>
      <c r="L235" s="47"/>
      <c r="M235" s="214" t="s">
        <v>19</v>
      </c>
      <c r="N235" s="215" t="s">
        <v>49</v>
      </c>
      <c r="O235" s="87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130</v>
      </c>
      <c r="AT235" s="218" t="s">
        <v>125</v>
      </c>
      <c r="AU235" s="218" t="s">
        <v>88</v>
      </c>
      <c r="AY235" s="20" t="s">
        <v>123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20" t="s">
        <v>86</v>
      </c>
      <c r="BK235" s="219">
        <f>ROUND(I235*H235,2)</f>
        <v>0</v>
      </c>
      <c r="BL235" s="20" t="s">
        <v>130</v>
      </c>
      <c r="BM235" s="218" t="s">
        <v>345</v>
      </c>
    </row>
    <row r="236" s="13" customFormat="1">
      <c r="A236" s="13"/>
      <c r="B236" s="225"/>
      <c r="C236" s="226"/>
      <c r="D236" s="227" t="s">
        <v>134</v>
      </c>
      <c r="E236" s="228" t="s">
        <v>19</v>
      </c>
      <c r="F236" s="229" t="s">
        <v>339</v>
      </c>
      <c r="G236" s="226"/>
      <c r="H236" s="228" t="s">
        <v>19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134</v>
      </c>
      <c r="AU236" s="235" t="s">
        <v>88</v>
      </c>
      <c r="AV236" s="13" t="s">
        <v>86</v>
      </c>
      <c r="AW236" s="13" t="s">
        <v>37</v>
      </c>
      <c r="AX236" s="13" t="s">
        <v>78</v>
      </c>
      <c r="AY236" s="235" t="s">
        <v>123</v>
      </c>
    </row>
    <row r="237" s="14" customFormat="1">
      <c r="A237" s="14"/>
      <c r="B237" s="236"/>
      <c r="C237" s="237"/>
      <c r="D237" s="227" t="s">
        <v>134</v>
      </c>
      <c r="E237" s="238" t="s">
        <v>19</v>
      </c>
      <c r="F237" s="239" t="s">
        <v>346</v>
      </c>
      <c r="G237" s="237"/>
      <c r="H237" s="240">
        <v>250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134</v>
      </c>
      <c r="AU237" s="246" t="s">
        <v>88</v>
      </c>
      <c r="AV237" s="14" t="s">
        <v>88</v>
      </c>
      <c r="AW237" s="14" t="s">
        <v>37</v>
      </c>
      <c r="AX237" s="14" t="s">
        <v>78</v>
      </c>
      <c r="AY237" s="246" t="s">
        <v>123</v>
      </c>
    </row>
    <row r="238" s="15" customFormat="1">
      <c r="A238" s="15"/>
      <c r="B238" s="247"/>
      <c r="C238" s="248"/>
      <c r="D238" s="227" t="s">
        <v>134</v>
      </c>
      <c r="E238" s="249" t="s">
        <v>19</v>
      </c>
      <c r="F238" s="250" t="s">
        <v>153</v>
      </c>
      <c r="G238" s="248"/>
      <c r="H238" s="251">
        <v>250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7" t="s">
        <v>134</v>
      </c>
      <c r="AU238" s="257" t="s">
        <v>88</v>
      </c>
      <c r="AV238" s="15" t="s">
        <v>130</v>
      </c>
      <c r="AW238" s="15" t="s">
        <v>37</v>
      </c>
      <c r="AX238" s="15" t="s">
        <v>86</v>
      </c>
      <c r="AY238" s="257" t="s">
        <v>123</v>
      </c>
    </row>
    <row r="239" s="2" customFormat="1" ht="21.75" customHeight="1">
      <c r="A239" s="41"/>
      <c r="B239" s="42"/>
      <c r="C239" s="207" t="s">
        <v>347</v>
      </c>
      <c r="D239" s="207" t="s">
        <v>125</v>
      </c>
      <c r="E239" s="208" t="s">
        <v>348</v>
      </c>
      <c r="F239" s="209" t="s">
        <v>349</v>
      </c>
      <c r="G239" s="210" t="s">
        <v>128</v>
      </c>
      <c r="H239" s="211">
        <v>966</v>
      </c>
      <c r="I239" s="212"/>
      <c r="J239" s="213">
        <f>ROUND(I239*H239,2)</f>
        <v>0</v>
      </c>
      <c r="K239" s="209" t="s">
        <v>129</v>
      </c>
      <c r="L239" s="47"/>
      <c r="M239" s="214" t="s">
        <v>19</v>
      </c>
      <c r="N239" s="215" t="s">
        <v>49</v>
      </c>
      <c r="O239" s="87"/>
      <c r="P239" s="216">
        <f>O239*H239</f>
        <v>0</v>
      </c>
      <c r="Q239" s="216">
        <v>0.46000000000000002</v>
      </c>
      <c r="R239" s="216">
        <f>Q239*H239</f>
        <v>444.36000000000001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130</v>
      </c>
      <c r="AT239" s="218" t="s">
        <v>125</v>
      </c>
      <c r="AU239" s="218" t="s">
        <v>88</v>
      </c>
      <c r="AY239" s="20" t="s">
        <v>123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86</v>
      </c>
      <c r="BK239" s="219">
        <f>ROUND(I239*H239,2)</f>
        <v>0</v>
      </c>
      <c r="BL239" s="20" t="s">
        <v>130</v>
      </c>
      <c r="BM239" s="218" t="s">
        <v>350</v>
      </c>
    </row>
    <row r="240" s="2" customFormat="1">
      <c r="A240" s="41"/>
      <c r="B240" s="42"/>
      <c r="C240" s="43"/>
      <c r="D240" s="220" t="s">
        <v>132</v>
      </c>
      <c r="E240" s="43"/>
      <c r="F240" s="221" t="s">
        <v>351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132</v>
      </c>
      <c r="AU240" s="20" t="s">
        <v>88</v>
      </c>
    </row>
    <row r="241" s="13" customFormat="1">
      <c r="A241" s="13"/>
      <c r="B241" s="225"/>
      <c r="C241" s="226"/>
      <c r="D241" s="227" t="s">
        <v>134</v>
      </c>
      <c r="E241" s="228" t="s">
        <v>19</v>
      </c>
      <c r="F241" s="229" t="s">
        <v>339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134</v>
      </c>
      <c r="AU241" s="235" t="s">
        <v>88</v>
      </c>
      <c r="AV241" s="13" t="s">
        <v>86</v>
      </c>
      <c r="AW241" s="13" t="s">
        <v>37</v>
      </c>
      <c r="AX241" s="13" t="s">
        <v>78</v>
      </c>
      <c r="AY241" s="235" t="s">
        <v>123</v>
      </c>
    </row>
    <row r="242" s="14" customFormat="1">
      <c r="A242" s="14"/>
      <c r="B242" s="236"/>
      <c r="C242" s="237"/>
      <c r="D242" s="227" t="s">
        <v>134</v>
      </c>
      <c r="E242" s="238" t="s">
        <v>19</v>
      </c>
      <c r="F242" s="239" t="s">
        <v>352</v>
      </c>
      <c r="G242" s="237"/>
      <c r="H242" s="240">
        <v>966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134</v>
      </c>
      <c r="AU242" s="246" t="s">
        <v>88</v>
      </c>
      <c r="AV242" s="14" t="s">
        <v>88</v>
      </c>
      <c r="AW242" s="14" t="s">
        <v>37</v>
      </c>
      <c r="AX242" s="14" t="s">
        <v>78</v>
      </c>
      <c r="AY242" s="246" t="s">
        <v>123</v>
      </c>
    </row>
    <row r="243" s="15" customFormat="1">
      <c r="A243" s="15"/>
      <c r="B243" s="247"/>
      <c r="C243" s="248"/>
      <c r="D243" s="227" t="s">
        <v>134</v>
      </c>
      <c r="E243" s="249" t="s">
        <v>19</v>
      </c>
      <c r="F243" s="250" t="s">
        <v>153</v>
      </c>
      <c r="G243" s="248"/>
      <c r="H243" s="251">
        <v>966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134</v>
      </c>
      <c r="AU243" s="257" t="s">
        <v>88</v>
      </c>
      <c r="AV243" s="15" t="s">
        <v>130</v>
      </c>
      <c r="AW243" s="15" t="s">
        <v>37</v>
      </c>
      <c r="AX243" s="15" t="s">
        <v>86</v>
      </c>
      <c r="AY243" s="257" t="s">
        <v>123</v>
      </c>
    </row>
    <row r="244" s="2" customFormat="1" ht="16.5" customHeight="1">
      <c r="A244" s="41"/>
      <c r="B244" s="42"/>
      <c r="C244" s="207" t="s">
        <v>353</v>
      </c>
      <c r="D244" s="207" t="s">
        <v>125</v>
      </c>
      <c r="E244" s="208" t="s">
        <v>354</v>
      </c>
      <c r="F244" s="209" t="s">
        <v>355</v>
      </c>
      <c r="G244" s="210" t="s">
        <v>128</v>
      </c>
      <c r="H244" s="211">
        <v>62</v>
      </c>
      <c r="I244" s="212"/>
      <c r="J244" s="213">
        <f>ROUND(I244*H244,2)</f>
        <v>0</v>
      </c>
      <c r="K244" s="209" t="s">
        <v>129</v>
      </c>
      <c r="L244" s="47"/>
      <c r="M244" s="214" t="s">
        <v>19</v>
      </c>
      <c r="N244" s="215" t="s">
        <v>49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130</v>
      </c>
      <c r="AT244" s="218" t="s">
        <v>125</v>
      </c>
      <c r="AU244" s="218" t="s">
        <v>88</v>
      </c>
      <c r="AY244" s="20" t="s">
        <v>123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86</v>
      </c>
      <c r="BK244" s="219">
        <f>ROUND(I244*H244,2)</f>
        <v>0</v>
      </c>
      <c r="BL244" s="20" t="s">
        <v>130</v>
      </c>
      <c r="BM244" s="218" t="s">
        <v>356</v>
      </c>
    </row>
    <row r="245" s="2" customFormat="1">
      <c r="A245" s="41"/>
      <c r="B245" s="42"/>
      <c r="C245" s="43"/>
      <c r="D245" s="220" t="s">
        <v>132</v>
      </c>
      <c r="E245" s="43"/>
      <c r="F245" s="221" t="s">
        <v>357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132</v>
      </c>
      <c r="AU245" s="20" t="s">
        <v>88</v>
      </c>
    </row>
    <row r="246" s="13" customFormat="1">
      <c r="A246" s="13"/>
      <c r="B246" s="225"/>
      <c r="C246" s="226"/>
      <c r="D246" s="227" t="s">
        <v>134</v>
      </c>
      <c r="E246" s="228" t="s">
        <v>19</v>
      </c>
      <c r="F246" s="229" t="s">
        <v>339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134</v>
      </c>
      <c r="AU246" s="235" t="s">
        <v>88</v>
      </c>
      <c r="AV246" s="13" t="s">
        <v>86</v>
      </c>
      <c r="AW246" s="13" t="s">
        <v>37</v>
      </c>
      <c r="AX246" s="13" t="s">
        <v>78</v>
      </c>
      <c r="AY246" s="235" t="s">
        <v>123</v>
      </c>
    </row>
    <row r="247" s="14" customFormat="1">
      <c r="A247" s="14"/>
      <c r="B247" s="236"/>
      <c r="C247" s="237"/>
      <c r="D247" s="227" t="s">
        <v>134</v>
      </c>
      <c r="E247" s="238" t="s">
        <v>19</v>
      </c>
      <c r="F247" s="239" t="s">
        <v>358</v>
      </c>
      <c r="G247" s="237"/>
      <c r="H247" s="240">
        <v>62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134</v>
      </c>
      <c r="AU247" s="246" t="s">
        <v>88</v>
      </c>
      <c r="AV247" s="14" t="s">
        <v>88</v>
      </c>
      <c r="AW247" s="14" t="s">
        <v>37</v>
      </c>
      <c r="AX247" s="14" t="s">
        <v>86</v>
      </c>
      <c r="AY247" s="246" t="s">
        <v>123</v>
      </c>
    </row>
    <row r="248" s="2" customFormat="1" ht="24.15" customHeight="1">
      <c r="A248" s="41"/>
      <c r="B248" s="42"/>
      <c r="C248" s="207" t="s">
        <v>359</v>
      </c>
      <c r="D248" s="207" t="s">
        <v>125</v>
      </c>
      <c r="E248" s="208" t="s">
        <v>360</v>
      </c>
      <c r="F248" s="209" t="s">
        <v>361</v>
      </c>
      <c r="G248" s="210" t="s">
        <v>128</v>
      </c>
      <c r="H248" s="211">
        <v>62</v>
      </c>
      <c r="I248" s="212"/>
      <c r="J248" s="213">
        <f>ROUND(I248*H248,2)</f>
        <v>0</v>
      </c>
      <c r="K248" s="209" t="s">
        <v>129</v>
      </c>
      <c r="L248" s="47"/>
      <c r="M248" s="214" t="s">
        <v>19</v>
      </c>
      <c r="N248" s="215" t="s">
        <v>49</v>
      </c>
      <c r="O248" s="87"/>
      <c r="P248" s="216">
        <f>O248*H248</f>
        <v>0</v>
      </c>
      <c r="Q248" s="216">
        <v>0.10373</v>
      </c>
      <c r="R248" s="216">
        <f>Q248*H248</f>
        <v>6.43126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130</v>
      </c>
      <c r="AT248" s="218" t="s">
        <v>125</v>
      </c>
      <c r="AU248" s="218" t="s">
        <v>88</v>
      </c>
      <c r="AY248" s="20" t="s">
        <v>123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86</v>
      </c>
      <c r="BK248" s="219">
        <f>ROUND(I248*H248,2)</f>
        <v>0</v>
      </c>
      <c r="BL248" s="20" t="s">
        <v>130</v>
      </c>
      <c r="BM248" s="218" t="s">
        <v>362</v>
      </c>
    </row>
    <row r="249" s="2" customFormat="1">
      <c r="A249" s="41"/>
      <c r="B249" s="42"/>
      <c r="C249" s="43"/>
      <c r="D249" s="220" t="s">
        <v>132</v>
      </c>
      <c r="E249" s="43"/>
      <c r="F249" s="221" t="s">
        <v>363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132</v>
      </c>
      <c r="AU249" s="20" t="s">
        <v>88</v>
      </c>
    </row>
    <row r="250" s="13" customFormat="1">
      <c r="A250" s="13"/>
      <c r="B250" s="225"/>
      <c r="C250" s="226"/>
      <c r="D250" s="227" t="s">
        <v>134</v>
      </c>
      <c r="E250" s="228" t="s">
        <v>19</v>
      </c>
      <c r="F250" s="229" t="s">
        <v>339</v>
      </c>
      <c r="G250" s="226"/>
      <c r="H250" s="228" t="s">
        <v>19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134</v>
      </c>
      <c r="AU250" s="235" t="s">
        <v>88</v>
      </c>
      <c r="AV250" s="13" t="s">
        <v>86</v>
      </c>
      <c r="AW250" s="13" t="s">
        <v>37</v>
      </c>
      <c r="AX250" s="13" t="s">
        <v>78</v>
      </c>
      <c r="AY250" s="235" t="s">
        <v>123</v>
      </c>
    </row>
    <row r="251" s="14" customFormat="1">
      <c r="A251" s="14"/>
      <c r="B251" s="236"/>
      <c r="C251" s="237"/>
      <c r="D251" s="227" t="s">
        <v>134</v>
      </c>
      <c r="E251" s="238" t="s">
        <v>19</v>
      </c>
      <c r="F251" s="239" t="s">
        <v>358</v>
      </c>
      <c r="G251" s="237"/>
      <c r="H251" s="240">
        <v>62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134</v>
      </c>
      <c r="AU251" s="246" t="s">
        <v>88</v>
      </c>
      <c r="AV251" s="14" t="s">
        <v>88</v>
      </c>
      <c r="AW251" s="14" t="s">
        <v>37</v>
      </c>
      <c r="AX251" s="14" t="s">
        <v>86</v>
      </c>
      <c r="AY251" s="246" t="s">
        <v>123</v>
      </c>
    </row>
    <row r="252" s="2" customFormat="1" ht="24.15" customHeight="1">
      <c r="A252" s="41"/>
      <c r="B252" s="42"/>
      <c r="C252" s="207" t="s">
        <v>364</v>
      </c>
      <c r="D252" s="207" t="s">
        <v>125</v>
      </c>
      <c r="E252" s="208" t="s">
        <v>365</v>
      </c>
      <c r="F252" s="209" t="s">
        <v>366</v>
      </c>
      <c r="G252" s="210" t="s">
        <v>128</v>
      </c>
      <c r="H252" s="211">
        <v>777</v>
      </c>
      <c r="I252" s="212"/>
      <c r="J252" s="213">
        <f>ROUND(I252*H252,2)</f>
        <v>0</v>
      </c>
      <c r="K252" s="209" t="s">
        <v>129</v>
      </c>
      <c r="L252" s="47"/>
      <c r="M252" s="214" t="s">
        <v>19</v>
      </c>
      <c r="N252" s="215" t="s">
        <v>49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130</v>
      </c>
      <c r="AT252" s="218" t="s">
        <v>125</v>
      </c>
      <c r="AU252" s="218" t="s">
        <v>88</v>
      </c>
      <c r="AY252" s="20" t="s">
        <v>123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86</v>
      </c>
      <c r="BK252" s="219">
        <f>ROUND(I252*H252,2)</f>
        <v>0</v>
      </c>
      <c r="BL252" s="20" t="s">
        <v>130</v>
      </c>
      <c r="BM252" s="218" t="s">
        <v>367</v>
      </c>
    </row>
    <row r="253" s="2" customFormat="1">
      <c r="A253" s="41"/>
      <c r="B253" s="42"/>
      <c r="C253" s="43"/>
      <c r="D253" s="220" t="s">
        <v>132</v>
      </c>
      <c r="E253" s="43"/>
      <c r="F253" s="221" t="s">
        <v>368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132</v>
      </c>
      <c r="AU253" s="20" t="s">
        <v>88</v>
      </c>
    </row>
    <row r="254" s="2" customFormat="1" ht="37.8" customHeight="1">
      <c r="A254" s="41"/>
      <c r="B254" s="42"/>
      <c r="C254" s="207" t="s">
        <v>369</v>
      </c>
      <c r="D254" s="207" t="s">
        <v>125</v>
      </c>
      <c r="E254" s="208" t="s">
        <v>370</v>
      </c>
      <c r="F254" s="209" t="s">
        <v>371</v>
      </c>
      <c r="G254" s="210" t="s">
        <v>128</v>
      </c>
      <c r="H254" s="211">
        <v>255.5</v>
      </c>
      <c r="I254" s="212"/>
      <c r="J254" s="213">
        <f>ROUND(I254*H254,2)</f>
        <v>0</v>
      </c>
      <c r="K254" s="209" t="s">
        <v>129</v>
      </c>
      <c r="L254" s="47"/>
      <c r="M254" s="214" t="s">
        <v>19</v>
      </c>
      <c r="N254" s="215" t="s">
        <v>49</v>
      </c>
      <c r="O254" s="87"/>
      <c r="P254" s="216">
        <f>O254*H254</f>
        <v>0</v>
      </c>
      <c r="Q254" s="216">
        <v>0.089219999999999994</v>
      </c>
      <c r="R254" s="216">
        <f>Q254*H254</f>
        <v>22.79571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130</v>
      </c>
      <c r="AT254" s="218" t="s">
        <v>125</v>
      </c>
      <c r="AU254" s="218" t="s">
        <v>88</v>
      </c>
      <c r="AY254" s="20" t="s">
        <v>123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86</v>
      </c>
      <c r="BK254" s="219">
        <f>ROUND(I254*H254,2)</f>
        <v>0</v>
      </c>
      <c r="BL254" s="20" t="s">
        <v>130</v>
      </c>
      <c r="BM254" s="218" t="s">
        <v>372</v>
      </c>
    </row>
    <row r="255" s="2" customFormat="1">
      <c r="A255" s="41"/>
      <c r="B255" s="42"/>
      <c r="C255" s="43"/>
      <c r="D255" s="220" t="s">
        <v>132</v>
      </c>
      <c r="E255" s="43"/>
      <c r="F255" s="221" t="s">
        <v>373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132</v>
      </c>
      <c r="AU255" s="20" t="s">
        <v>88</v>
      </c>
    </row>
    <row r="256" s="13" customFormat="1">
      <c r="A256" s="13"/>
      <c r="B256" s="225"/>
      <c r="C256" s="226"/>
      <c r="D256" s="227" t="s">
        <v>134</v>
      </c>
      <c r="E256" s="228" t="s">
        <v>19</v>
      </c>
      <c r="F256" s="229" t="s">
        <v>339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134</v>
      </c>
      <c r="AU256" s="235" t="s">
        <v>88</v>
      </c>
      <c r="AV256" s="13" t="s">
        <v>86</v>
      </c>
      <c r="AW256" s="13" t="s">
        <v>37</v>
      </c>
      <c r="AX256" s="13" t="s">
        <v>78</v>
      </c>
      <c r="AY256" s="235" t="s">
        <v>123</v>
      </c>
    </row>
    <row r="257" s="14" customFormat="1">
      <c r="A257" s="14"/>
      <c r="B257" s="236"/>
      <c r="C257" s="237"/>
      <c r="D257" s="227" t="s">
        <v>134</v>
      </c>
      <c r="E257" s="238" t="s">
        <v>19</v>
      </c>
      <c r="F257" s="239" t="s">
        <v>374</v>
      </c>
      <c r="G257" s="237"/>
      <c r="H257" s="240">
        <v>70.5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134</v>
      </c>
      <c r="AU257" s="246" t="s">
        <v>88</v>
      </c>
      <c r="AV257" s="14" t="s">
        <v>88</v>
      </c>
      <c r="AW257" s="14" t="s">
        <v>37</v>
      </c>
      <c r="AX257" s="14" t="s">
        <v>78</v>
      </c>
      <c r="AY257" s="246" t="s">
        <v>123</v>
      </c>
    </row>
    <row r="258" s="14" customFormat="1">
      <c r="A258" s="14"/>
      <c r="B258" s="236"/>
      <c r="C258" s="237"/>
      <c r="D258" s="227" t="s">
        <v>134</v>
      </c>
      <c r="E258" s="238" t="s">
        <v>19</v>
      </c>
      <c r="F258" s="239" t="s">
        <v>375</v>
      </c>
      <c r="G258" s="237"/>
      <c r="H258" s="240">
        <v>180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134</v>
      </c>
      <c r="AU258" s="246" t="s">
        <v>88</v>
      </c>
      <c r="AV258" s="14" t="s">
        <v>88</v>
      </c>
      <c r="AW258" s="14" t="s">
        <v>37</v>
      </c>
      <c r="AX258" s="14" t="s">
        <v>78</v>
      </c>
      <c r="AY258" s="246" t="s">
        <v>123</v>
      </c>
    </row>
    <row r="259" s="14" customFormat="1">
      <c r="A259" s="14"/>
      <c r="B259" s="236"/>
      <c r="C259" s="237"/>
      <c r="D259" s="227" t="s">
        <v>134</v>
      </c>
      <c r="E259" s="238" t="s">
        <v>19</v>
      </c>
      <c r="F259" s="239" t="s">
        <v>376</v>
      </c>
      <c r="G259" s="237"/>
      <c r="H259" s="240">
        <v>5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134</v>
      </c>
      <c r="AU259" s="246" t="s">
        <v>88</v>
      </c>
      <c r="AV259" s="14" t="s">
        <v>88</v>
      </c>
      <c r="AW259" s="14" t="s">
        <v>37</v>
      </c>
      <c r="AX259" s="14" t="s">
        <v>78</v>
      </c>
      <c r="AY259" s="246" t="s">
        <v>123</v>
      </c>
    </row>
    <row r="260" s="15" customFormat="1">
      <c r="A260" s="15"/>
      <c r="B260" s="247"/>
      <c r="C260" s="248"/>
      <c r="D260" s="227" t="s">
        <v>134</v>
      </c>
      <c r="E260" s="249" t="s">
        <v>19</v>
      </c>
      <c r="F260" s="250" t="s">
        <v>153</v>
      </c>
      <c r="G260" s="248"/>
      <c r="H260" s="251">
        <v>255.5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134</v>
      </c>
      <c r="AU260" s="257" t="s">
        <v>88</v>
      </c>
      <c r="AV260" s="15" t="s">
        <v>130</v>
      </c>
      <c r="AW260" s="15" t="s">
        <v>37</v>
      </c>
      <c r="AX260" s="15" t="s">
        <v>86</v>
      </c>
      <c r="AY260" s="257" t="s">
        <v>123</v>
      </c>
    </row>
    <row r="261" s="2" customFormat="1" ht="16.5" customHeight="1">
      <c r="A261" s="41"/>
      <c r="B261" s="42"/>
      <c r="C261" s="258" t="s">
        <v>377</v>
      </c>
      <c r="D261" s="258" t="s">
        <v>226</v>
      </c>
      <c r="E261" s="259" t="s">
        <v>378</v>
      </c>
      <c r="F261" s="260" t="s">
        <v>379</v>
      </c>
      <c r="G261" s="261" t="s">
        <v>128</v>
      </c>
      <c r="H261" s="262">
        <v>183.59999999999999</v>
      </c>
      <c r="I261" s="263"/>
      <c r="J261" s="264">
        <f>ROUND(I261*H261,2)</f>
        <v>0</v>
      </c>
      <c r="K261" s="260" t="s">
        <v>129</v>
      </c>
      <c r="L261" s="265"/>
      <c r="M261" s="266" t="s">
        <v>19</v>
      </c>
      <c r="N261" s="267" t="s">
        <v>49</v>
      </c>
      <c r="O261" s="87"/>
      <c r="P261" s="216">
        <f>O261*H261</f>
        <v>0</v>
      </c>
      <c r="Q261" s="216">
        <v>0.13100000000000001</v>
      </c>
      <c r="R261" s="216">
        <f>Q261*H261</f>
        <v>24.051600000000001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175</v>
      </c>
      <c r="AT261" s="218" t="s">
        <v>226</v>
      </c>
      <c r="AU261" s="218" t="s">
        <v>88</v>
      </c>
      <c r="AY261" s="20" t="s">
        <v>123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86</v>
      </c>
      <c r="BK261" s="219">
        <f>ROUND(I261*H261,2)</f>
        <v>0</v>
      </c>
      <c r="BL261" s="20" t="s">
        <v>130</v>
      </c>
      <c r="BM261" s="218" t="s">
        <v>380</v>
      </c>
    </row>
    <row r="262" s="14" customFormat="1">
      <c r="A262" s="14"/>
      <c r="B262" s="236"/>
      <c r="C262" s="237"/>
      <c r="D262" s="227" t="s">
        <v>134</v>
      </c>
      <c r="E262" s="238" t="s">
        <v>19</v>
      </c>
      <c r="F262" s="239" t="s">
        <v>381</v>
      </c>
      <c r="G262" s="237"/>
      <c r="H262" s="240">
        <v>180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134</v>
      </c>
      <c r="AU262" s="246" t="s">
        <v>88</v>
      </c>
      <c r="AV262" s="14" t="s">
        <v>88</v>
      </c>
      <c r="AW262" s="14" t="s">
        <v>37</v>
      </c>
      <c r="AX262" s="14" t="s">
        <v>78</v>
      </c>
      <c r="AY262" s="246" t="s">
        <v>123</v>
      </c>
    </row>
    <row r="263" s="16" customFormat="1">
      <c r="A263" s="16"/>
      <c r="B263" s="268"/>
      <c r="C263" s="269"/>
      <c r="D263" s="227" t="s">
        <v>134</v>
      </c>
      <c r="E263" s="270" t="s">
        <v>19</v>
      </c>
      <c r="F263" s="271" t="s">
        <v>382</v>
      </c>
      <c r="G263" s="269"/>
      <c r="H263" s="272">
        <v>180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8" t="s">
        <v>134</v>
      </c>
      <c r="AU263" s="278" t="s">
        <v>88</v>
      </c>
      <c r="AV263" s="16" t="s">
        <v>142</v>
      </c>
      <c r="AW263" s="16" t="s">
        <v>37</v>
      </c>
      <c r="AX263" s="16" t="s">
        <v>78</v>
      </c>
      <c r="AY263" s="278" t="s">
        <v>123</v>
      </c>
    </row>
    <row r="264" s="14" customFormat="1">
      <c r="A264" s="14"/>
      <c r="B264" s="236"/>
      <c r="C264" s="237"/>
      <c r="D264" s="227" t="s">
        <v>134</v>
      </c>
      <c r="E264" s="238" t="s">
        <v>19</v>
      </c>
      <c r="F264" s="239" t="s">
        <v>383</v>
      </c>
      <c r="G264" s="237"/>
      <c r="H264" s="240">
        <v>183.59999999999999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134</v>
      </c>
      <c r="AU264" s="246" t="s">
        <v>88</v>
      </c>
      <c r="AV264" s="14" t="s">
        <v>88</v>
      </c>
      <c r="AW264" s="14" t="s">
        <v>37</v>
      </c>
      <c r="AX264" s="14" t="s">
        <v>86</v>
      </c>
      <c r="AY264" s="246" t="s">
        <v>123</v>
      </c>
    </row>
    <row r="265" s="2" customFormat="1" ht="16.5" customHeight="1">
      <c r="A265" s="41"/>
      <c r="B265" s="42"/>
      <c r="C265" s="258" t="s">
        <v>384</v>
      </c>
      <c r="D265" s="258" t="s">
        <v>226</v>
      </c>
      <c r="E265" s="259" t="s">
        <v>385</v>
      </c>
      <c r="F265" s="260" t="s">
        <v>386</v>
      </c>
      <c r="G265" s="261" t="s">
        <v>128</v>
      </c>
      <c r="H265" s="262">
        <v>5.0999999999999996</v>
      </c>
      <c r="I265" s="263"/>
      <c r="J265" s="264">
        <f>ROUND(I265*H265,2)</f>
        <v>0</v>
      </c>
      <c r="K265" s="260" t="s">
        <v>129</v>
      </c>
      <c r="L265" s="265"/>
      <c r="M265" s="266" t="s">
        <v>19</v>
      </c>
      <c r="N265" s="267" t="s">
        <v>49</v>
      </c>
      <c r="O265" s="87"/>
      <c r="P265" s="216">
        <f>O265*H265</f>
        <v>0</v>
      </c>
      <c r="Q265" s="216">
        <v>0.13100000000000001</v>
      </c>
      <c r="R265" s="216">
        <f>Q265*H265</f>
        <v>0.66810000000000003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175</v>
      </c>
      <c r="AT265" s="218" t="s">
        <v>226</v>
      </c>
      <c r="AU265" s="218" t="s">
        <v>88</v>
      </c>
      <c r="AY265" s="20" t="s">
        <v>123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86</v>
      </c>
      <c r="BK265" s="219">
        <f>ROUND(I265*H265,2)</f>
        <v>0</v>
      </c>
      <c r="BL265" s="20" t="s">
        <v>130</v>
      </c>
      <c r="BM265" s="218" t="s">
        <v>387</v>
      </c>
    </row>
    <row r="266" s="13" customFormat="1">
      <c r="A266" s="13"/>
      <c r="B266" s="225"/>
      <c r="C266" s="226"/>
      <c r="D266" s="227" t="s">
        <v>134</v>
      </c>
      <c r="E266" s="228" t="s">
        <v>19</v>
      </c>
      <c r="F266" s="229" t="s">
        <v>339</v>
      </c>
      <c r="G266" s="226"/>
      <c r="H266" s="228" t="s">
        <v>19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134</v>
      </c>
      <c r="AU266" s="235" t="s">
        <v>88</v>
      </c>
      <c r="AV266" s="13" t="s">
        <v>86</v>
      </c>
      <c r="AW266" s="13" t="s">
        <v>37</v>
      </c>
      <c r="AX266" s="13" t="s">
        <v>78</v>
      </c>
      <c r="AY266" s="235" t="s">
        <v>123</v>
      </c>
    </row>
    <row r="267" s="14" customFormat="1">
      <c r="A267" s="14"/>
      <c r="B267" s="236"/>
      <c r="C267" s="237"/>
      <c r="D267" s="227" t="s">
        <v>134</v>
      </c>
      <c r="E267" s="238" t="s">
        <v>19</v>
      </c>
      <c r="F267" s="239" t="s">
        <v>376</v>
      </c>
      <c r="G267" s="237"/>
      <c r="H267" s="240">
        <v>5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134</v>
      </c>
      <c r="AU267" s="246" t="s">
        <v>88</v>
      </c>
      <c r="AV267" s="14" t="s">
        <v>88</v>
      </c>
      <c r="AW267" s="14" t="s">
        <v>37</v>
      </c>
      <c r="AX267" s="14" t="s">
        <v>78</v>
      </c>
      <c r="AY267" s="246" t="s">
        <v>123</v>
      </c>
    </row>
    <row r="268" s="16" customFormat="1">
      <c r="A268" s="16"/>
      <c r="B268" s="268"/>
      <c r="C268" s="269"/>
      <c r="D268" s="227" t="s">
        <v>134</v>
      </c>
      <c r="E268" s="270" t="s">
        <v>19</v>
      </c>
      <c r="F268" s="271" t="s">
        <v>382</v>
      </c>
      <c r="G268" s="269"/>
      <c r="H268" s="272">
        <v>5</v>
      </c>
      <c r="I268" s="273"/>
      <c r="J268" s="269"/>
      <c r="K268" s="269"/>
      <c r="L268" s="274"/>
      <c r="M268" s="275"/>
      <c r="N268" s="276"/>
      <c r="O268" s="276"/>
      <c r="P268" s="276"/>
      <c r="Q268" s="276"/>
      <c r="R268" s="276"/>
      <c r="S268" s="276"/>
      <c r="T268" s="277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8" t="s">
        <v>134</v>
      </c>
      <c r="AU268" s="278" t="s">
        <v>88</v>
      </c>
      <c r="AV268" s="16" t="s">
        <v>142</v>
      </c>
      <c r="AW268" s="16" t="s">
        <v>37</v>
      </c>
      <c r="AX268" s="16" t="s">
        <v>78</v>
      </c>
      <c r="AY268" s="278" t="s">
        <v>123</v>
      </c>
    </row>
    <row r="269" s="14" customFormat="1">
      <c r="A269" s="14"/>
      <c r="B269" s="236"/>
      <c r="C269" s="237"/>
      <c r="D269" s="227" t="s">
        <v>134</v>
      </c>
      <c r="E269" s="238" t="s">
        <v>19</v>
      </c>
      <c r="F269" s="239" t="s">
        <v>388</v>
      </c>
      <c r="G269" s="237"/>
      <c r="H269" s="240">
        <v>5.0999999999999996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134</v>
      </c>
      <c r="AU269" s="246" t="s">
        <v>88</v>
      </c>
      <c r="AV269" s="14" t="s">
        <v>88</v>
      </c>
      <c r="AW269" s="14" t="s">
        <v>37</v>
      </c>
      <c r="AX269" s="14" t="s">
        <v>86</v>
      </c>
      <c r="AY269" s="246" t="s">
        <v>123</v>
      </c>
    </row>
    <row r="270" s="2" customFormat="1" ht="37.8" customHeight="1">
      <c r="A270" s="41"/>
      <c r="B270" s="42"/>
      <c r="C270" s="207" t="s">
        <v>389</v>
      </c>
      <c r="D270" s="207" t="s">
        <v>125</v>
      </c>
      <c r="E270" s="208" t="s">
        <v>390</v>
      </c>
      <c r="F270" s="209" t="s">
        <v>391</v>
      </c>
      <c r="G270" s="210" t="s">
        <v>128</v>
      </c>
      <c r="H270" s="211">
        <v>18</v>
      </c>
      <c r="I270" s="212"/>
      <c r="J270" s="213">
        <f>ROUND(I270*H270,2)</f>
        <v>0</v>
      </c>
      <c r="K270" s="209" t="s">
        <v>129</v>
      </c>
      <c r="L270" s="47"/>
      <c r="M270" s="214" t="s">
        <v>19</v>
      </c>
      <c r="N270" s="215" t="s">
        <v>49</v>
      </c>
      <c r="O270" s="87"/>
      <c r="P270" s="216">
        <f>O270*H270</f>
        <v>0</v>
      </c>
      <c r="Q270" s="216">
        <v>0.11162</v>
      </c>
      <c r="R270" s="216">
        <f>Q270*H270</f>
        <v>2.0091600000000001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130</v>
      </c>
      <c r="AT270" s="218" t="s">
        <v>125</v>
      </c>
      <c r="AU270" s="218" t="s">
        <v>88</v>
      </c>
      <c r="AY270" s="20" t="s">
        <v>123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86</v>
      </c>
      <c r="BK270" s="219">
        <f>ROUND(I270*H270,2)</f>
        <v>0</v>
      </c>
      <c r="BL270" s="20" t="s">
        <v>130</v>
      </c>
      <c r="BM270" s="218" t="s">
        <v>392</v>
      </c>
    </row>
    <row r="271" s="2" customFormat="1">
      <c r="A271" s="41"/>
      <c r="B271" s="42"/>
      <c r="C271" s="43"/>
      <c r="D271" s="220" t="s">
        <v>132</v>
      </c>
      <c r="E271" s="43"/>
      <c r="F271" s="221" t="s">
        <v>393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132</v>
      </c>
      <c r="AU271" s="20" t="s">
        <v>88</v>
      </c>
    </row>
    <row r="272" s="13" customFormat="1">
      <c r="A272" s="13"/>
      <c r="B272" s="225"/>
      <c r="C272" s="226"/>
      <c r="D272" s="227" t="s">
        <v>134</v>
      </c>
      <c r="E272" s="228" t="s">
        <v>19</v>
      </c>
      <c r="F272" s="229" t="s">
        <v>339</v>
      </c>
      <c r="G272" s="226"/>
      <c r="H272" s="228" t="s">
        <v>19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134</v>
      </c>
      <c r="AU272" s="235" t="s">
        <v>88</v>
      </c>
      <c r="AV272" s="13" t="s">
        <v>86</v>
      </c>
      <c r="AW272" s="13" t="s">
        <v>37</v>
      </c>
      <c r="AX272" s="13" t="s">
        <v>78</v>
      </c>
      <c r="AY272" s="235" t="s">
        <v>123</v>
      </c>
    </row>
    <row r="273" s="14" customFormat="1">
      <c r="A273" s="14"/>
      <c r="B273" s="236"/>
      <c r="C273" s="237"/>
      <c r="D273" s="227" t="s">
        <v>134</v>
      </c>
      <c r="E273" s="238" t="s">
        <v>19</v>
      </c>
      <c r="F273" s="239" t="s">
        <v>394</v>
      </c>
      <c r="G273" s="237"/>
      <c r="H273" s="240">
        <v>10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134</v>
      </c>
      <c r="AU273" s="246" t="s">
        <v>88</v>
      </c>
      <c r="AV273" s="14" t="s">
        <v>88</v>
      </c>
      <c r="AW273" s="14" t="s">
        <v>37</v>
      </c>
      <c r="AX273" s="14" t="s">
        <v>78</v>
      </c>
      <c r="AY273" s="246" t="s">
        <v>123</v>
      </c>
    </row>
    <row r="274" s="14" customFormat="1">
      <c r="A274" s="14"/>
      <c r="B274" s="236"/>
      <c r="C274" s="237"/>
      <c r="D274" s="227" t="s">
        <v>134</v>
      </c>
      <c r="E274" s="238" t="s">
        <v>19</v>
      </c>
      <c r="F274" s="239" t="s">
        <v>395</v>
      </c>
      <c r="G274" s="237"/>
      <c r="H274" s="240">
        <v>4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134</v>
      </c>
      <c r="AU274" s="246" t="s">
        <v>88</v>
      </c>
      <c r="AV274" s="14" t="s">
        <v>88</v>
      </c>
      <c r="AW274" s="14" t="s">
        <v>37</v>
      </c>
      <c r="AX274" s="14" t="s">
        <v>78</v>
      </c>
      <c r="AY274" s="246" t="s">
        <v>123</v>
      </c>
    </row>
    <row r="275" s="14" customFormat="1">
      <c r="A275" s="14"/>
      <c r="B275" s="236"/>
      <c r="C275" s="237"/>
      <c r="D275" s="227" t="s">
        <v>134</v>
      </c>
      <c r="E275" s="238" t="s">
        <v>19</v>
      </c>
      <c r="F275" s="239" t="s">
        <v>396</v>
      </c>
      <c r="G275" s="237"/>
      <c r="H275" s="240">
        <v>4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134</v>
      </c>
      <c r="AU275" s="246" t="s">
        <v>88</v>
      </c>
      <c r="AV275" s="14" t="s">
        <v>88</v>
      </c>
      <c r="AW275" s="14" t="s">
        <v>37</v>
      </c>
      <c r="AX275" s="14" t="s">
        <v>78</v>
      </c>
      <c r="AY275" s="246" t="s">
        <v>123</v>
      </c>
    </row>
    <row r="276" s="15" customFormat="1">
      <c r="A276" s="15"/>
      <c r="B276" s="247"/>
      <c r="C276" s="248"/>
      <c r="D276" s="227" t="s">
        <v>134</v>
      </c>
      <c r="E276" s="249" t="s">
        <v>19</v>
      </c>
      <c r="F276" s="250" t="s">
        <v>153</v>
      </c>
      <c r="G276" s="248"/>
      <c r="H276" s="251">
        <v>18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7" t="s">
        <v>134</v>
      </c>
      <c r="AU276" s="257" t="s">
        <v>88</v>
      </c>
      <c r="AV276" s="15" t="s">
        <v>130</v>
      </c>
      <c r="AW276" s="15" t="s">
        <v>37</v>
      </c>
      <c r="AX276" s="15" t="s">
        <v>86</v>
      </c>
      <c r="AY276" s="257" t="s">
        <v>123</v>
      </c>
    </row>
    <row r="277" s="2" customFormat="1" ht="16.5" customHeight="1">
      <c r="A277" s="41"/>
      <c r="B277" s="42"/>
      <c r="C277" s="258" t="s">
        <v>397</v>
      </c>
      <c r="D277" s="258" t="s">
        <v>226</v>
      </c>
      <c r="E277" s="259" t="s">
        <v>398</v>
      </c>
      <c r="F277" s="260" t="s">
        <v>399</v>
      </c>
      <c r="G277" s="261" t="s">
        <v>128</v>
      </c>
      <c r="H277" s="262">
        <v>10.199999999999999</v>
      </c>
      <c r="I277" s="263"/>
      <c r="J277" s="264">
        <f>ROUND(I277*H277,2)</f>
        <v>0</v>
      </c>
      <c r="K277" s="260" t="s">
        <v>129</v>
      </c>
      <c r="L277" s="265"/>
      <c r="M277" s="266" t="s">
        <v>19</v>
      </c>
      <c r="N277" s="267" t="s">
        <v>49</v>
      </c>
      <c r="O277" s="87"/>
      <c r="P277" s="216">
        <f>O277*H277</f>
        <v>0</v>
      </c>
      <c r="Q277" s="216">
        <v>0.17599999999999999</v>
      </c>
      <c r="R277" s="216">
        <f>Q277*H277</f>
        <v>1.7951999999999997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175</v>
      </c>
      <c r="AT277" s="218" t="s">
        <v>226</v>
      </c>
      <c r="AU277" s="218" t="s">
        <v>88</v>
      </c>
      <c r="AY277" s="20" t="s">
        <v>123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86</v>
      </c>
      <c r="BK277" s="219">
        <f>ROUND(I277*H277,2)</f>
        <v>0</v>
      </c>
      <c r="BL277" s="20" t="s">
        <v>130</v>
      </c>
      <c r="BM277" s="218" t="s">
        <v>400</v>
      </c>
    </row>
    <row r="278" s="14" customFormat="1">
      <c r="A278" s="14"/>
      <c r="B278" s="236"/>
      <c r="C278" s="237"/>
      <c r="D278" s="227" t="s">
        <v>134</v>
      </c>
      <c r="E278" s="238" t="s">
        <v>19</v>
      </c>
      <c r="F278" s="239" t="s">
        <v>401</v>
      </c>
      <c r="G278" s="237"/>
      <c r="H278" s="240">
        <v>10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134</v>
      </c>
      <c r="AU278" s="246" t="s">
        <v>88</v>
      </c>
      <c r="AV278" s="14" t="s">
        <v>88</v>
      </c>
      <c r="AW278" s="14" t="s">
        <v>37</v>
      </c>
      <c r="AX278" s="14" t="s">
        <v>78</v>
      </c>
      <c r="AY278" s="246" t="s">
        <v>123</v>
      </c>
    </row>
    <row r="279" s="16" customFormat="1">
      <c r="A279" s="16"/>
      <c r="B279" s="268"/>
      <c r="C279" s="269"/>
      <c r="D279" s="227" t="s">
        <v>134</v>
      </c>
      <c r="E279" s="270" t="s">
        <v>19</v>
      </c>
      <c r="F279" s="271" t="s">
        <v>382</v>
      </c>
      <c r="G279" s="269"/>
      <c r="H279" s="272">
        <v>10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78" t="s">
        <v>134</v>
      </c>
      <c r="AU279" s="278" t="s">
        <v>88</v>
      </c>
      <c r="AV279" s="16" t="s">
        <v>142</v>
      </c>
      <c r="AW279" s="16" t="s">
        <v>37</v>
      </c>
      <c r="AX279" s="16" t="s">
        <v>78</v>
      </c>
      <c r="AY279" s="278" t="s">
        <v>123</v>
      </c>
    </row>
    <row r="280" s="14" customFormat="1">
      <c r="A280" s="14"/>
      <c r="B280" s="236"/>
      <c r="C280" s="237"/>
      <c r="D280" s="227" t="s">
        <v>134</v>
      </c>
      <c r="E280" s="238" t="s">
        <v>19</v>
      </c>
      <c r="F280" s="239" t="s">
        <v>402</v>
      </c>
      <c r="G280" s="237"/>
      <c r="H280" s="240">
        <v>10.199999999999999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134</v>
      </c>
      <c r="AU280" s="246" t="s">
        <v>88</v>
      </c>
      <c r="AV280" s="14" t="s">
        <v>88</v>
      </c>
      <c r="AW280" s="14" t="s">
        <v>37</v>
      </c>
      <c r="AX280" s="14" t="s">
        <v>86</v>
      </c>
      <c r="AY280" s="246" t="s">
        <v>123</v>
      </c>
    </row>
    <row r="281" s="2" customFormat="1" ht="16.5" customHeight="1">
      <c r="A281" s="41"/>
      <c r="B281" s="42"/>
      <c r="C281" s="258" t="s">
        <v>403</v>
      </c>
      <c r="D281" s="258" t="s">
        <v>226</v>
      </c>
      <c r="E281" s="259" t="s">
        <v>404</v>
      </c>
      <c r="F281" s="260" t="s">
        <v>405</v>
      </c>
      <c r="G281" s="261" t="s">
        <v>128</v>
      </c>
      <c r="H281" s="262">
        <v>4.0800000000000001</v>
      </c>
      <c r="I281" s="263"/>
      <c r="J281" s="264">
        <f>ROUND(I281*H281,2)</f>
        <v>0</v>
      </c>
      <c r="K281" s="260" t="s">
        <v>129</v>
      </c>
      <c r="L281" s="265"/>
      <c r="M281" s="266" t="s">
        <v>19</v>
      </c>
      <c r="N281" s="267" t="s">
        <v>49</v>
      </c>
      <c r="O281" s="87"/>
      <c r="P281" s="216">
        <f>O281*H281</f>
        <v>0</v>
      </c>
      <c r="Q281" s="216">
        <v>0.17499999999999999</v>
      </c>
      <c r="R281" s="216">
        <f>Q281*H281</f>
        <v>0.71399999999999997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175</v>
      </c>
      <c r="AT281" s="218" t="s">
        <v>226</v>
      </c>
      <c r="AU281" s="218" t="s">
        <v>88</v>
      </c>
      <c r="AY281" s="20" t="s">
        <v>123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86</v>
      </c>
      <c r="BK281" s="219">
        <f>ROUND(I281*H281,2)</f>
        <v>0</v>
      </c>
      <c r="BL281" s="20" t="s">
        <v>130</v>
      </c>
      <c r="BM281" s="218" t="s">
        <v>406</v>
      </c>
    </row>
    <row r="282" s="13" customFormat="1">
      <c r="A282" s="13"/>
      <c r="B282" s="225"/>
      <c r="C282" s="226"/>
      <c r="D282" s="227" t="s">
        <v>134</v>
      </c>
      <c r="E282" s="228" t="s">
        <v>19</v>
      </c>
      <c r="F282" s="229" t="s">
        <v>407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134</v>
      </c>
      <c r="AU282" s="235" t="s">
        <v>88</v>
      </c>
      <c r="AV282" s="13" t="s">
        <v>86</v>
      </c>
      <c r="AW282" s="13" t="s">
        <v>37</v>
      </c>
      <c r="AX282" s="13" t="s">
        <v>78</v>
      </c>
      <c r="AY282" s="235" t="s">
        <v>123</v>
      </c>
    </row>
    <row r="283" s="14" customFormat="1">
      <c r="A283" s="14"/>
      <c r="B283" s="236"/>
      <c r="C283" s="237"/>
      <c r="D283" s="227" t="s">
        <v>134</v>
      </c>
      <c r="E283" s="238" t="s">
        <v>19</v>
      </c>
      <c r="F283" s="239" t="s">
        <v>395</v>
      </c>
      <c r="G283" s="237"/>
      <c r="H283" s="240">
        <v>4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134</v>
      </c>
      <c r="AU283" s="246" t="s">
        <v>88</v>
      </c>
      <c r="AV283" s="14" t="s">
        <v>88</v>
      </c>
      <c r="AW283" s="14" t="s">
        <v>37</v>
      </c>
      <c r="AX283" s="14" t="s">
        <v>78</v>
      </c>
      <c r="AY283" s="246" t="s">
        <v>123</v>
      </c>
    </row>
    <row r="284" s="16" customFormat="1">
      <c r="A284" s="16"/>
      <c r="B284" s="268"/>
      <c r="C284" s="269"/>
      <c r="D284" s="227" t="s">
        <v>134</v>
      </c>
      <c r="E284" s="270" t="s">
        <v>19</v>
      </c>
      <c r="F284" s="271" t="s">
        <v>382</v>
      </c>
      <c r="G284" s="269"/>
      <c r="H284" s="272">
        <v>4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8" t="s">
        <v>134</v>
      </c>
      <c r="AU284" s="278" t="s">
        <v>88</v>
      </c>
      <c r="AV284" s="16" t="s">
        <v>142</v>
      </c>
      <c r="AW284" s="16" t="s">
        <v>37</v>
      </c>
      <c r="AX284" s="16" t="s">
        <v>78</v>
      </c>
      <c r="AY284" s="278" t="s">
        <v>123</v>
      </c>
    </row>
    <row r="285" s="14" customFormat="1">
      <c r="A285" s="14"/>
      <c r="B285" s="236"/>
      <c r="C285" s="237"/>
      <c r="D285" s="227" t="s">
        <v>134</v>
      </c>
      <c r="E285" s="238" t="s">
        <v>19</v>
      </c>
      <c r="F285" s="239" t="s">
        <v>408</v>
      </c>
      <c r="G285" s="237"/>
      <c r="H285" s="240">
        <v>4.0800000000000001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134</v>
      </c>
      <c r="AU285" s="246" t="s">
        <v>88</v>
      </c>
      <c r="AV285" s="14" t="s">
        <v>88</v>
      </c>
      <c r="AW285" s="14" t="s">
        <v>37</v>
      </c>
      <c r="AX285" s="14" t="s">
        <v>86</v>
      </c>
      <c r="AY285" s="246" t="s">
        <v>123</v>
      </c>
    </row>
    <row r="286" s="2" customFormat="1" ht="16.5" customHeight="1">
      <c r="A286" s="41"/>
      <c r="B286" s="42"/>
      <c r="C286" s="258" t="s">
        <v>409</v>
      </c>
      <c r="D286" s="258" t="s">
        <v>226</v>
      </c>
      <c r="E286" s="259" t="s">
        <v>410</v>
      </c>
      <c r="F286" s="260" t="s">
        <v>411</v>
      </c>
      <c r="G286" s="261" t="s">
        <v>128</v>
      </c>
      <c r="H286" s="262">
        <v>4</v>
      </c>
      <c r="I286" s="263"/>
      <c r="J286" s="264">
        <f>ROUND(I286*H286,2)</f>
        <v>0</v>
      </c>
      <c r="K286" s="260" t="s">
        <v>19</v>
      </c>
      <c r="L286" s="265"/>
      <c r="M286" s="266" t="s">
        <v>19</v>
      </c>
      <c r="N286" s="267" t="s">
        <v>49</v>
      </c>
      <c r="O286" s="87"/>
      <c r="P286" s="216">
        <f>O286*H286</f>
        <v>0</v>
      </c>
      <c r="Q286" s="216">
        <v>0.14999999999999999</v>
      </c>
      <c r="R286" s="216">
        <f>Q286*H286</f>
        <v>0.59999999999999998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175</v>
      </c>
      <c r="AT286" s="218" t="s">
        <v>226</v>
      </c>
      <c r="AU286" s="218" t="s">
        <v>88</v>
      </c>
      <c r="AY286" s="20" t="s">
        <v>123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86</v>
      </c>
      <c r="BK286" s="219">
        <f>ROUND(I286*H286,2)</f>
        <v>0</v>
      </c>
      <c r="BL286" s="20" t="s">
        <v>130</v>
      </c>
      <c r="BM286" s="218" t="s">
        <v>412</v>
      </c>
    </row>
    <row r="287" s="12" customFormat="1" ht="22.8" customHeight="1">
      <c r="A287" s="12"/>
      <c r="B287" s="191"/>
      <c r="C287" s="192"/>
      <c r="D287" s="193" t="s">
        <v>77</v>
      </c>
      <c r="E287" s="205" t="s">
        <v>175</v>
      </c>
      <c r="F287" s="205" t="s">
        <v>413</v>
      </c>
      <c r="G287" s="192"/>
      <c r="H287" s="192"/>
      <c r="I287" s="195"/>
      <c r="J287" s="206">
        <f>BK287</f>
        <v>0</v>
      </c>
      <c r="K287" s="192"/>
      <c r="L287" s="197"/>
      <c r="M287" s="198"/>
      <c r="N287" s="199"/>
      <c r="O287" s="199"/>
      <c r="P287" s="200">
        <f>SUM(P288:P315)</f>
        <v>0</v>
      </c>
      <c r="Q287" s="199"/>
      <c r="R287" s="200">
        <f>SUM(R288:R315)</f>
        <v>3.6830766000000006</v>
      </c>
      <c r="S287" s="199"/>
      <c r="T287" s="201">
        <f>SUM(T288:T315)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2" t="s">
        <v>86</v>
      </c>
      <c r="AT287" s="203" t="s">
        <v>77</v>
      </c>
      <c r="AU287" s="203" t="s">
        <v>86</v>
      </c>
      <c r="AY287" s="202" t="s">
        <v>123</v>
      </c>
      <c r="BK287" s="204">
        <f>SUM(BK288:BK315)</f>
        <v>0</v>
      </c>
    </row>
    <row r="288" s="2" customFormat="1" ht="24.15" customHeight="1">
      <c r="A288" s="41"/>
      <c r="B288" s="42"/>
      <c r="C288" s="207" t="s">
        <v>414</v>
      </c>
      <c r="D288" s="207" t="s">
        <v>125</v>
      </c>
      <c r="E288" s="208" t="s">
        <v>415</v>
      </c>
      <c r="F288" s="209" t="s">
        <v>416</v>
      </c>
      <c r="G288" s="210" t="s">
        <v>164</v>
      </c>
      <c r="H288" s="211">
        <v>90</v>
      </c>
      <c r="I288" s="212"/>
      <c r="J288" s="213">
        <f>ROUND(I288*H288,2)</f>
        <v>0</v>
      </c>
      <c r="K288" s="209" t="s">
        <v>129</v>
      </c>
      <c r="L288" s="47"/>
      <c r="M288" s="214" t="s">
        <v>19</v>
      </c>
      <c r="N288" s="215" t="s">
        <v>49</v>
      </c>
      <c r="O288" s="87"/>
      <c r="P288" s="216">
        <f>O288*H288</f>
        <v>0</v>
      </c>
      <c r="Q288" s="216">
        <v>1.0000000000000001E-05</v>
      </c>
      <c r="R288" s="216">
        <f>Q288*H288</f>
        <v>0.00090000000000000008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130</v>
      </c>
      <c r="AT288" s="218" t="s">
        <v>125</v>
      </c>
      <c r="AU288" s="218" t="s">
        <v>88</v>
      </c>
      <c r="AY288" s="20" t="s">
        <v>123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86</v>
      </c>
      <c r="BK288" s="219">
        <f>ROUND(I288*H288,2)</f>
        <v>0</v>
      </c>
      <c r="BL288" s="20" t="s">
        <v>130</v>
      </c>
      <c r="BM288" s="218" t="s">
        <v>417</v>
      </c>
    </row>
    <row r="289" s="2" customFormat="1">
      <c r="A289" s="41"/>
      <c r="B289" s="42"/>
      <c r="C289" s="43"/>
      <c r="D289" s="220" t="s">
        <v>132</v>
      </c>
      <c r="E289" s="43"/>
      <c r="F289" s="221" t="s">
        <v>418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132</v>
      </c>
      <c r="AU289" s="20" t="s">
        <v>88</v>
      </c>
    </row>
    <row r="290" s="14" customFormat="1">
      <c r="A290" s="14"/>
      <c r="B290" s="236"/>
      <c r="C290" s="237"/>
      <c r="D290" s="227" t="s">
        <v>134</v>
      </c>
      <c r="E290" s="238" t="s">
        <v>19</v>
      </c>
      <c r="F290" s="239" t="s">
        <v>419</v>
      </c>
      <c r="G290" s="237"/>
      <c r="H290" s="240">
        <v>90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134</v>
      </c>
      <c r="AU290" s="246" t="s">
        <v>88</v>
      </c>
      <c r="AV290" s="14" t="s">
        <v>88</v>
      </c>
      <c r="AW290" s="14" t="s">
        <v>37</v>
      </c>
      <c r="AX290" s="14" t="s">
        <v>86</v>
      </c>
      <c r="AY290" s="246" t="s">
        <v>123</v>
      </c>
    </row>
    <row r="291" s="2" customFormat="1" ht="16.5" customHeight="1">
      <c r="A291" s="41"/>
      <c r="B291" s="42"/>
      <c r="C291" s="258" t="s">
        <v>420</v>
      </c>
      <c r="D291" s="258" t="s">
        <v>226</v>
      </c>
      <c r="E291" s="259" t="s">
        <v>421</v>
      </c>
      <c r="F291" s="260" t="s">
        <v>422</v>
      </c>
      <c r="G291" s="261" t="s">
        <v>164</v>
      </c>
      <c r="H291" s="262">
        <v>90</v>
      </c>
      <c r="I291" s="263"/>
      <c r="J291" s="264">
        <f>ROUND(I291*H291,2)</f>
        <v>0</v>
      </c>
      <c r="K291" s="260" t="s">
        <v>129</v>
      </c>
      <c r="L291" s="265"/>
      <c r="M291" s="266" t="s">
        <v>19</v>
      </c>
      <c r="N291" s="267" t="s">
        <v>49</v>
      </c>
      <c r="O291" s="87"/>
      <c r="P291" s="216">
        <f>O291*H291</f>
        <v>0</v>
      </c>
      <c r="Q291" s="216">
        <v>0.0037000000000000002</v>
      </c>
      <c r="R291" s="216">
        <f>Q291*H291</f>
        <v>0.33300000000000002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175</v>
      </c>
      <c r="AT291" s="218" t="s">
        <v>226</v>
      </c>
      <c r="AU291" s="218" t="s">
        <v>88</v>
      </c>
      <c r="AY291" s="20" t="s">
        <v>123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86</v>
      </c>
      <c r="BK291" s="219">
        <f>ROUND(I291*H291,2)</f>
        <v>0</v>
      </c>
      <c r="BL291" s="20" t="s">
        <v>130</v>
      </c>
      <c r="BM291" s="218" t="s">
        <v>423</v>
      </c>
    </row>
    <row r="292" s="2" customFormat="1" ht="16.5" customHeight="1">
      <c r="A292" s="41"/>
      <c r="B292" s="42"/>
      <c r="C292" s="207" t="s">
        <v>424</v>
      </c>
      <c r="D292" s="207" t="s">
        <v>125</v>
      </c>
      <c r="E292" s="208" t="s">
        <v>425</v>
      </c>
      <c r="F292" s="209" t="s">
        <v>426</v>
      </c>
      <c r="G292" s="210" t="s">
        <v>164</v>
      </c>
      <c r="H292" s="211">
        <v>47</v>
      </c>
      <c r="I292" s="212"/>
      <c r="J292" s="213">
        <f>ROUND(I292*H292,2)</f>
        <v>0</v>
      </c>
      <c r="K292" s="209" t="s">
        <v>129</v>
      </c>
      <c r="L292" s="47"/>
      <c r="M292" s="214" t="s">
        <v>19</v>
      </c>
      <c r="N292" s="215" t="s">
        <v>49</v>
      </c>
      <c r="O292" s="87"/>
      <c r="P292" s="216">
        <f>O292*H292</f>
        <v>0</v>
      </c>
      <c r="Q292" s="216">
        <v>1.1E-05</v>
      </c>
      <c r="R292" s="216">
        <f>Q292*H292</f>
        <v>0.00051699999999999999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130</v>
      </c>
      <c r="AT292" s="218" t="s">
        <v>125</v>
      </c>
      <c r="AU292" s="218" t="s">
        <v>88</v>
      </c>
      <c r="AY292" s="20" t="s">
        <v>123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86</v>
      </c>
      <c r="BK292" s="219">
        <f>ROUND(I292*H292,2)</f>
        <v>0</v>
      </c>
      <c r="BL292" s="20" t="s">
        <v>130</v>
      </c>
      <c r="BM292" s="218" t="s">
        <v>427</v>
      </c>
    </row>
    <row r="293" s="2" customFormat="1">
      <c r="A293" s="41"/>
      <c r="B293" s="42"/>
      <c r="C293" s="43"/>
      <c r="D293" s="220" t="s">
        <v>132</v>
      </c>
      <c r="E293" s="43"/>
      <c r="F293" s="221" t="s">
        <v>428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132</v>
      </c>
      <c r="AU293" s="20" t="s">
        <v>88</v>
      </c>
    </row>
    <row r="294" s="14" customFormat="1">
      <c r="A294" s="14"/>
      <c r="B294" s="236"/>
      <c r="C294" s="237"/>
      <c r="D294" s="227" t="s">
        <v>134</v>
      </c>
      <c r="E294" s="238" t="s">
        <v>19</v>
      </c>
      <c r="F294" s="239" t="s">
        <v>429</v>
      </c>
      <c r="G294" s="237"/>
      <c r="H294" s="240">
        <v>47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134</v>
      </c>
      <c r="AU294" s="246" t="s">
        <v>88</v>
      </c>
      <c r="AV294" s="14" t="s">
        <v>88</v>
      </c>
      <c r="AW294" s="14" t="s">
        <v>37</v>
      </c>
      <c r="AX294" s="14" t="s">
        <v>86</v>
      </c>
      <c r="AY294" s="246" t="s">
        <v>123</v>
      </c>
    </row>
    <row r="295" s="2" customFormat="1" ht="16.5" customHeight="1">
      <c r="A295" s="41"/>
      <c r="B295" s="42"/>
      <c r="C295" s="258" t="s">
        <v>430</v>
      </c>
      <c r="D295" s="258" t="s">
        <v>226</v>
      </c>
      <c r="E295" s="259" t="s">
        <v>431</v>
      </c>
      <c r="F295" s="260" t="s">
        <v>432</v>
      </c>
      <c r="G295" s="261" t="s">
        <v>164</v>
      </c>
      <c r="H295" s="262">
        <v>47</v>
      </c>
      <c r="I295" s="263"/>
      <c r="J295" s="264">
        <f>ROUND(I295*H295,2)</f>
        <v>0</v>
      </c>
      <c r="K295" s="260" t="s">
        <v>129</v>
      </c>
      <c r="L295" s="265"/>
      <c r="M295" s="266" t="s">
        <v>19</v>
      </c>
      <c r="N295" s="267" t="s">
        <v>49</v>
      </c>
      <c r="O295" s="87"/>
      <c r="P295" s="216">
        <f>O295*H295</f>
        <v>0</v>
      </c>
      <c r="Q295" s="216">
        <v>0.0035999999999999999</v>
      </c>
      <c r="R295" s="216">
        <f>Q295*H295</f>
        <v>0.16919999999999999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175</v>
      </c>
      <c r="AT295" s="218" t="s">
        <v>226</v>
      </c>
      <c r="AU295" s="218" t="s">
        <v>88</v>
      </c>
      <c r="AY295" s="20" t="s">
        <v>123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86</v>
      </c>
      <c r="BK295" s="219">
        <f>ROUND(I295*H295,2)</f>
        <v>0</v>
      </c>
      <c r="BL295" s="20" t="s">
        <v>130</v>
      </c>
      <c r="BM295" s="218" t="s">
        <v>433</v>
      </c>
    </row>
    <row r="296" s="2" customFormat="1" ht="24.15" customHeight="1">
      <c r="A296" s="41"/>
      <c r="B296" s="42"/>
      <c r="C296" s="207" t="s">
        <v>434</v>
      </c>
      <c r="D296" s="207" t="s">
        <v>125</v>
      </c>
      <c r="E296" s="208" t="s">
        <v>435</v>
      </c>
      <c r="F296" s="209" t="s">
        <v>436</v>
      </c>
      <c r="G296" s="210" t="s">
        <v>139</v>
      </c>
      <c r="H296" s="211">
        <v>4</v>
      </c>
      <c r="I296" s="212"/>
      <c r="J296" s="213">
        <f>ROUND(I296*H296,2)</f>
        <v>0</v>
      </c>
      <c r="K296" s="209" t="s">
        <v>129</v>
      </c>
      <c r="L296" s="47"/>
      <c r="M296" s="214" t="s">
        <v>19</v>
      </c>
      <c r="N296" s="215" t="s">
        <v>49</v>
      </c>
      <c r="O296" s="87"/>
      <c r="P296" s="216">
        <f>O296*H296</f>
        <v>0</v>
      </c>
      <c r="Q296" s="216">
        <v>1.9E-06</v>
      </c>
      <c r="R296" s="216">
        <f>Q296*H296</f>
        <v>7.6000000000000001E-06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130</v>
      </c>
      <c r="AT296" s="218" t="s">
        <v>125</v>
      </c>
      <c r="AU296" s="218" t="s">
        <v>88</v>
      </c>
      <c r="AY296" s="20" t="s">
        <v>123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86</v>
      </c>
      <c r="BK296" s="219">
        <f>ROUND(I296*H296,2)</f>
        <v>0</v>
      </c>
      <c r="BL296" s="20" t="s">
        <v>130</v>
      </c>
      <c r="BM296" s="218" t="s">
        <v>437</v>
      </c>
    </row>
    <row r="297" s="2" customFormat="1">
      <c r="A297" s="41"/>
      <c r="B297" s="42"/>
      <c r="C297" s="43"/>
      <c r="D297" s="220" t="s">
        <v>132</v>
      </c>
      <c r="E297" s="43"/>
      <c r="F297" s="221" t="s">
        <v>438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132</v>
      </c>
      <c r="AU297" s="20" t="s">
        <v>88</v>
      </c>
    </row>
    <row r="298" s="14" customFormat="1">
      <c r="A298" s="14"/>
      <c r="B298" s="236"/>
      <c r="C298" s="237"/>
      <c r="D298" s="227" t="s">
        <v>134</v>
      </c>
      <c r="E298" s="238" t="s">
        <v>19</v>
      </c>
      <c r="F298" s="239" t="s">
        <v>439</v>
      </c>
      <c r="G298" s="237"/>
      <c r="H298" s="240">
        <v>4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134</v>
      </c>
      <c r="AU298" s="246" t="s">
        <v>88</v>
      </c>
      <c r="AV298" s="14" t="s">
        <v>88</v>
      </c>
      <c r="AW298" s="14" t="s">
        <v>37</v>
      </c>
      <c r="AX298" s="14" t="s">
        <v>86</v>
      </c>
      <c r="AY298" s="246" t="s">
        <v>123</v>
      </c>
    </row>
    <row r="299" s="2" customFormat="1" ht="16.5" customHeight="1">
      <c r="A299" s="41"/>
      <c r="B299" s="42"/>
      <c r="C299" s="258" t="s">
        <v>440</v>
      </c>
      <c r="D299" s="258" t="s">
        <v>226</v>
      </c>
      <c r="E299" s="259" t="s">
        <v>441</v>
      </c>
      <c r="F299" s="260" t="s">
        <v>442</v>
      </c>
      <c r="G299" s="261" t="s">
        <v>139</v>
      </c>
      <c r="H299" s="262">
        <v>4</v>
      </c>
      <c r="I299" s="263"/>
      <c r="J299" s="264">
        <f>ROUND(I299*H299,2)</f>
        <v>0</v>
      </c>
      <c r="K299" s="260" t="s">
        <v>19</v>
      </c>
      <c r="L299" s="265"/>
      <c r="M299" s="266" t="s">
        <v>19</v>
      </c>
      <c r="N299" s="267" t="s">
        <v>49</v>
      </c>
      <c r="O299" s="87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175</v>
      </c>
      <c r="AT299" s="218" t="s">
        <v>226</v>
      </c>
      <c r="AU299" s="218" t="s">
        <v>88</v>
      </c>
      <c r="AY299" s="20" t="s">
        <v>123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86</v>
      </c>
      <c r="BK299" s="219">
        <f>ROUND(I299*H299,2)</f>
        <v>0</v>
      </c>
      <c r="BL299" s="20" t="s">
        <v>130</v>
      </c>
      <c r="BM299" s="218" t="s">
        <v>443</v>
      </c>
    </row>
    <row r="300" s="14" customFormat="1">
      <c r="A300" s="14"/>
      <c r="B300" s="236"/>
      <c r="C300" s="237"/>
      <c r="D300" s="227" t="s">
        <v>134</v>
      </c>
      <c r="E300" s="238" t="s">
        <v>19</v>
      </c>
      <c r="F300" s="239" t="s">
        <v>444</v>
      </c>
      <c r="G300" s="237"/>
      <c r="H300" s="240">
        <v>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134</v>
      </c>
      <c r="AU300" s="246" t="s">
        <v>88</v>
      </c>
      <c r="AV300" s="14" t="s">
        <v>88</v>
      </c>
      <c r="AW300" s="14" t="s">
        <v>37</v>
      </c>
      <c r="AX300" s="14" t="s">
        <v>86</v>
      </c>
      <c r="AY300" s="246" t="s">
        <v>123</v>
      </c>
    </row>
    <row r="301" s="2" customFormat="1" ht="16.5" customHeight="1">
      <c r="A301" s="41"/>
      <c r="B301" s="42"/>
      <c r="C301" s="207" t="s">
        <v>445</v>
      </c>
      <c r="D301" s="207" t="s">
        <v>125</v>
      </c>
      <c r="E301" s="208" t="s">
        <v>446</v>
      </c>
      <c r="F301" s="209" t="s">
        <v>447</v>
      </c>
      <c r="G301" s="210" t="s">
        <v>139</v>
      </c>
      <c r="H301" s="211">
        <v>1</v>
      </c>
      <c r="I301" s="212"/>
      <c r="J301" s="213">
        <f>ROUND(I301*H301,2)</f>
        <v>0</v>
      </c>
      <c r="K301" s="209" t="s">
        <v>129</v>
      </c>
      <c r="L301" s="47"/>
      <c r="M301" s="214" t="s">
        <v>19</v>
      </c>
      <c r="N301" s="215" t="s">
        <v>49</v>
      </c>
      <c r="O301" s="87"/>
      <c r="P301" s="216">
        <f>O301*H301</f>
        <v>0</v>
      </c>
      <c r="Q301" s="216">
        <v>0.41947800000000002</v>
      </c>
      <c r="R301" s="216">
        <f>Q301*H301</f>
        <v>0.41947800000000002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130</v>
      </c>
      <c r="AT301" s="218" t="s">
        <v>125</v>
      </c>
      <c r="AU301" s="218" t="s">
        <v>88</v>
      </c>
      <c r="AY301" s="20" t="s">
        <v>123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86</v>
      </c>
      <c r="BK301" s="219">
        <f>ROUND(I301*H301,2)</f>
        <v>0</v>
      </c>
      <c r="BL301" s="20" t="s">
        <v>130</v>
      </c>
      <c r="BM301" s="218" t="s">
        <v>448</v>
      </c>
    </row>
    <row r="302" s="2" customFormat="1">
      <c r="A302" s="41"/>
      <c r="B302" s="42"/>
      <c r="C302" s="43"/>
      <c r="D302" s="220" t="s">
        <v>132</v>
      </c>
      <c r="E302" s="43"/>
      <c r="F302" s="221" t="s">
        <v>449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132</v>
      </c>
      <c r="AU302" s="20" t="s">
        <v>88</v>
      </c>
    </row>
    <row r="303" s="2" customFormat="1" ht="16.5" customHeight="1">
      <c r="A303" s="41"/>
      <c r="B303" s="42"/>
      <c r="C303" s="258" t="s">
        <v>450</v>
      </c>
      <c r="D303" s="258" t="s">
        <v>226</v>
      </c>
      <c r="E303" s="259" t="s">
        <v>451</v>
      </c>
      <c r="F303" s="260" t="s">
        <v>452</v>
      </c>
      <c r="G303" s="261" t="s">
        <v>139</v>
      </c>
      <c r="H303" s="262">
        <v>1</v>
      </c>
      <c r="I303" s="263"/>
      <c r="J303" s="264">
        <f>ROUND(I303*H303,2)</f>
        <v>0</v>
      </c>
      <c r="K303" s="260" t="s">
        <v>129</v>
      </c>
      <c r="L303" s="265"/>
      <c r="M303" s="266" t="s">
        <v>19</v>
      </c>
      <c r="N303" s="267" t="s">
        <v>49</v>
      </c>
      <c r="O303" s="87"/>
      <c r="P303" s="216">
        <f>O303*H303</f>
        <v>0</v>
      </c>
      <c r="Q303" s="216">
        <v>1.6000000000000001</v>
      </c>
      <c r="R303" s="216">
        <f>Q303*H303</f>
        <v>1.6000000000000001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175</v>
      </c>
      <c r="AT303" s="218" t="s">
        <v>226</v>
      </c>
      <c r="AU303" s="218" t="s">
        <v>88</v>
      </c>
      <c r="AY303" s="20" t="s">
        <v>123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86</v>
      </c>
      <c r="BK303" s="219">
        <f>ROUND(I303*H303,2)</f>
        <v>0</v>
      </c>
      <c r="BL303" s="20" t="s">
        <v>130</v>
      </c>
      <c r="BM303" s="218" t="s">
        <v>453</v>
      </c>
    </row>
    <row r="304" s="2" customFormat="1" ht="16.5" customHeight="1">
      <c r="A304" s="41"/>
      <c r="B304" s="42"/>
      <c r="C304" s="207" t="s">
        <v>454</v>
      </c>
      <c r="D304" s="207" t="s">
        <v>125</v>
      </c>
      <c r="E304" s="208" t="s">
        <v>455</v>
      </c>
      <c r="F304" s="209" t="s">
        <v>456</v>
      </c>
      <c r="G304" s="210" t="s">
        <v>139</v>
      </c>
      <c r="H304" s="211">
        <v>1</v>
      </c>
      <c r="I304" s="212"/>
      <c r="J304" s="213">
        <f>ROUND(I304*H304,2)</f>
        <v>0</v>
      </c>
      <c r="K304" s="209" t="s">
        <v>129</v>
      </c>
      <c r="L304" s="47"/>
      <c r="M304" s="214" t="s">
        <v>19</v>
      </c>
      <c r="N304" s="215" t="s">
        <v>49</v>
      </c>
      <c r="O304" s="87"/>
      <c r="P304" s="216">
        <f>O304*H304</f>
        <v>0</v>
      </c>
      <c r="Q304" s="216">
        <v>0.0098899999999999995</v>
      </c>
      <c r="R304" s="216">
        <f>Q304*H304</f>
        <v>0.0098899999999999995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130</v>
      </c>
      <c r="AT304" s="218" t="s">
        <v>125</v>
      </c>
      <c r="AU304" s="218" t="s">
        <v>88</v>
      </c>
      <c r="AY304" s="20" t="s">
        <v>123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86</v>
      </c>
      <c r="BK304" s="219">
        <f>ROUND(I304*H304,2)</f>
        <v>0</v>
      </c>
      <c r="BL304" s="20" t="s">
        <v>130</v>
      </c>
      <c r="BM304" s="218" t="s">
        <v>457</v>
      </c>
    </row>
    <row r="305" s="2" customFormat="1">
      <c r="A305" s="41"/>
      <c r="B305" s="42"/>
      <c r="C305" s="43"/>
      <c r="D305" s="220" t="s">
        <v>132</v>
      </c>
      <c r="E305" s="43"/>
      <c r="F305" s="221" t="s">
        <v>458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132</v>
      </c>
      <c r="AU305" s="20" t="s">
        <v>88</v>
      </c>
    </row>
    <row r="306" s="2" customFormat="1" ht="16.5" customHeight="1">
      <c r="A306" s="41"/>
      <c r="B306" s="42"/>
      <c r="C306" s="258" t="s">
        <v>459</v>
      </c>
      <c r="D306" s="258" t="s">
        <v>226</v>
      </c>
      <c r="E306" s="259" t="s">
        <v>460</v>
      </c>
      <c r="F306" s="260" t="s">
        <v>461</v>
      </c>
      <c r="G306" s="261" t="s">
        <v>139</v>
      </c>
      <c r="H306" s="262">
        <v>1</v>
      </c>
      <c r="I306" s="263"/>
      <c r="J306" s="264">
        <f>ROUND(I306*H306,2)</f>
        <v>0</v>
      </c>
      <c r="K306" s="260" t="s">
        <v>129</v>
      </c>
      <c r="L306" s="265"/>
      <c r="M306" s="266" t="s">
        <v>19</v>
      </c>
      <c r="N306" s="267" t="s">
        <v>49</v>
      </c>
      <c r="O306" s="87"/>
      <c r="P306" s="216">
        <f>O306*H306</f>
        <v>0</v>
      </c>
      <c r="Q306" s="216">
        <v>0.37</v>
      </c>
      <c r="R306" s="216">
        <f>Q306*H306</f>
        <v>0.37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175</v>
      </c>
      <c r="AT306" s="218" t="s">
        <v>226</v>
      </c>
      <c r="AU306" s="218" t="s">
        <v>88</v>
      </c>
      <c r="AY306" s="20" t="s">
        <v>123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86</v>
      </c>
      <c r="BK306" s="219">
        <f>ROUND(I306*H306,2)</f>
        <v>0</v>
      </c>
      <c r="BL306" s="20" t="s">
        <v>130</v>
      </c>
      <c r="BM306" s="218" t="s">
        <v>462</v>
      </c>
    </row>
    <row r="307" s="2" customFormat="1" ht="16.5" customHeight="1">
      <c r="A307" s="41"/>
      <c r="B307" s="42"/>
      <c r="C307" s="207" t="s">
        <v>463</v>
      </c>
      <c r="D307" s="207" t="s">
        <v>125</v>
      </c>
      <c r="E307" s="208" t="s">
        <v>464</v>
      </c>
      <c r="F307" s="209" t="s">
        <v>465</v>
      </c>
      <c r="G307" s="210" t="s">
        <v>139</v>
      </c>
      <c r="H307" s="211">
        <v>1</v>
      </c>
      <c r="I307" s="212"/>
      <c r="J307" s="213">
        <f>ROUND(I307*H307,2)</f>
        <v>0</v>
      </c>
      <c r="K307" s="209" t="s">
        <v>129</v>
      </c>
      <c r="L307" s="47"/>
      <c r="M307" s="214" t="s">
        <v>19</v>
      </c>
      <c r="N307" s="215" t="s">
        <v>49</v>
      </c>
      <c r="O307" s="87"/>
      <c r="P307" s="216">
        <f>O307*H307</f>
        <v>0</v>
      </c>
      <c r="Q307" s="216">
        <v>0.012184</v>
      </c>
      <c r="R307" s="216">
        <f>Q307*H307</f>
        <v>0.012184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130</v>
      </c>
      <c r="AT307" s="218" t="s">
        <v>125</v>
      </c>
      <c r="AU307" s="218" t="s">
        <v>88</v>
      </c>
      <c r="AY307" s="20" t="s">
        <v>123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86</v>
      </c>
      <c r="BK307" s="219">
        <f>ROUND(I307*H307,2)</f>
        <v>0</v>
      </c>
      <c r="BL307" s="20" t="s">
        <v>130</v>
      </c>
      <c r="BM307" s="218" t="s">
        <v>466</v>
      </c>
    </row>
    <row r="308" s="2" customFormat="1">
      <c r="A308" s="41"/>
      <c r="B308" s="42"/>
      <c r="C308" s="43"/>
      <c r="D308" s="220" t="s">
        <v>132</v>
      </c>
      <c r="E308" s="43"/>
      <c r="F308" s="221" t="s">
        <v>467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132</v>
      </c>
      <c r="AU308" s="20" t="s">
        <v>88</v>
      </c>
    </row>
    <row r="309" s="2" customFormat="1" ht="16.5" customHeight="1">
      <c r="A309" s="41"/>
      <c r="B309" s="42"/>
      <c r="C309" s="258" t="s">
        <v>468</v>
      </c>
      <c r="D309" s="258" t="s">
        <v>226</v>
      </c>
      <c r="E309" s="259" t="s">
        <v>469</v>
      </c>
      <c r="F309" s="260" t="s">
        <v>470</v>
      </c>
      <c r="G309" s="261" t="s">
        <v>139</v>
      </c>
      <c r="H309" s="262">
        <v>1</v>
      </c>
      <c r="I309" s="263"/>
      <c r="J309" s="264">
        <f>ROUND(I309*H309,2)</f>
        <v>0</v>
      </c>
      <c r="K309" s="260" t="s">
        <v>129</v>
      </c>
      <c r="L309" s="265"/>
      <c r="M309" s="266" t="s">
        <v>19</v>
      </c>
      <c r="N309" s="267" t="s">
        <v>49</v>
      </c>
      <c r="O309" s="87"/>
      <c r="P309" s="216">
        <f>O309*H309</f>
        <v>0</v>
      </c>
      <c r="Q309" s="216">
        <v>0.18099999999999999</v>
      </c>
      <c r="R309" s="216">
        <f>Q309*H309</f>
        <v>0.18099999999999999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175</v>
      </c>
      <c r="AT309" s="218" t="s">
        <v>226</v>
      </c>
      <c r="AU309" s="218" t="s">
        <v>88</v>
      </c>
      <c r="AY309" s="20" t="s">
        <v>123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86</v>
      </c>
      <c r="BK309" s="219">
        <f>ROUND(I309*H309,2)</f>
        <v>0</v>
      </c>
      <c r="BL309" s="20" t="s">
        <v>130</v>
      </c>
      <c r="BM309" s="218" t="s">
        <v>471</v>
      </c>
    </row>
    <row r="310" s="2" customFormat="1" ht="16.5" customHeight="1">
      <c r="A310" s="41"/>
      <c r="B310" s="42"/>
      <c r="C310" s="207" t="s">
        <v>472</v>
      </c>
      <c r="D310" s="207" t="s">
        <v>125</v>
      </c>
      <c r="E310" s="208" t="s">
        <v>473</v>
      </c>
      <c r="F310" s="209" t="s">
        <v>474</v>
      </c>
      <c r="G310" s="210" t="s">
        <v>139</v>
      </c>
      <c r="H310" s="211">
        <v>1</v>
      </c>
      <c r="I310" s="212"/>
      <c r="J310" s="213">
        <f>ROUND(I310*H310,2)</f>
        <v>0</v>
      </c>
      <c r="K310" s="209" t="s">
        <v>19</v>
      </c>
      <c r="L310" s="47"/>
      <c r="M310" s="214" t="s">
        <v>19</v>
      </c>
      <c r="N310" s="215" t="s">
        <v>49</v>
      </c>
      <c r="O310" s="87"/>
      <c r="P310" s="216">
        <f>O310*H310</f>
        <v>0</v>
      </c>
      <c r="Q310" s="216">
        <v>0.34089999999999998</v>
      </c>
      <c r="R310" s="216">
        <f>Q310*H310</f>
        <v>0.34089999999999998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130</v>
      </c>
      <c r="AT310" s="218" t="s">
        <v>125</v>
      </c>
      <c r="AU310" s="218" t="s">
        <v>88</v>
      </c>
      <c r="AY310" s="20" t="s">
        <v>123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86</v>
      </c>
      <c r="BK310" s="219">
        <f>ROUND(I310*H310,2)</f>
        <v>0</v>
      </c>
      <c r="BL310" s="20" t="s">
        <v>130</v>
      </c>
      <c r="BM310" s="218" t="s">
        <v>475</v>
      </c>
    </row>
    <row r="311" s="2" customFormat="1" ht="16.5" customHeight="1">
      <c r="A311" s="41"/>
      <c r="B311" s="42"/>
      <c r="C311" s="258" t="s">
        <v>476</v>
      </c>
      <c r="D311" s="258" t="s">
        <v>226</v>
      </c>
      <c r="E311" s="259" t="s">
        <v>477</v>
      </c>
      <c r="F311" s="260" t="s">
        <v>478</v>
      </c>
      <c r="G311" s="261" t="s">
        <v>479</v>
      </c>
      <c r="H311" s="262">
        <v>1</v>
      </c>
      <c r="I311" s="263"/>
      <c r="J311" s="264">
        <f>ROUND(I311*H311,2)</f>
        <v>0</v>
      </c>
      <c r="K311" s="260" t="s">
        <v>19</v>
      </c>
      <c r="L311" s="265"/>
      <c r="M311" s="266" t="s">
        <v>19</v>
      </c>
      <c r="N311" s="267" t="s">
        <v>49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175</v>
      </c>
      <c r="AT311" s="218" t="s">
        <v>226</v>
      </c>
      <c r="AU311" s="218" t="s">
        <v>88</v>
      </c>
      <c r="AY311" s="20" t="s">
        <v>123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86</v>
      </c>
      <c r="BK311" s="219">
        <f>ROUND(I311*H311,2)</f>
        <v>0</v>
      </c>
      <c r="BL311" s="20" t="s">
        <v>130</v>
      </c>
      <c r="BM311" s="218" t="s">
        <v>480</v>
      </c>
    </row>
    <row r="312" s="2" customFormat="1" ht="16.5" customHeight="1">
      <c r="A312" s="41"/>
      <c r="B312" s="42"/>
      <c r="C312" s="258" t="s">
        <v>481</v>
      </c>
      <c r="D312" s="258" t="s">
        <v>226</v>
      </c>
      <c r="E312" s="259" t="s">
        <v>482</v>
      </c>
      <c r="F312" s="260" t="s">
        <v>483</v>
      </c>
      <c r="G312" s="261" t="s">
        <v>479</v>
      </c>
      <c r="H312" s="262">
        <v>1</v>
      </c>
      <c r="I312" s="263"/>
      <c r="J312" s="264">
        <f>ROUND(I312*H312,2)</f>
        <v>0</v>
      </c>
      <c r="K312" s="260" t="s">
        <v>19</v>
      </c>
      <c r="L312" s="265"/>
      <c r="M312" s="266" t="s">
        <v>19</v>
      </c>
      <c r="N312" s="267" t="s">
        <v>49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175</v>
      </c>
      <c r="AT312" s="218" t="s">
        <v>226</v>
      </c>
      <c r="AU312" s="218" t="s">
        <v>88</v>
      </c>
      <c r="AY312" s="20" t="s">
        <v>123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86</v>
      </c>
      <c r="BK312" s="219">
        <f>ROUND(I312*H312,2)</f>
        <v>0</v>
      </c>
      <c r="BL312" s="20" t="s">
        <v>130</v>
      </c>
      <c r="BM312" s="218" t="s">
        <v>484</v>
      </c>
    </row>
    <row r="313" s="2" customFormat="1" ht="21.75" customHeight="1">
      <c r="A313" s="41"/>
      <c r="B313" s="42"/>
      <c r="C313" s="207" t="s">
        <v>485</v>
      </c>
      <c r="D313" s="207" t="s">
        <v>125</v>
      </c>
      <c r="E313" s="208" t="s">
        <v>486</v>
      </c>
      <c r="F313" s="209" t="s">
        <v>487</v>
      </c>
      <c r="G313" s="210" t="s">
        <v>139</v>
      </c>
      <c r="H313" s="211">
        <v>1</v>
      </c>
      <c r="I313" s="212"/>
      <c r="J313" s="213">
        <f>ROUND(I313*H313,2)</f>
        <v>0</v>
      </c>
      <c r="K313" s="209" t="s">
        <v>129</v>
      </c>
      <c r="L313" s="47"/>
      <c r="M313" s="214" t="s">
        <v>19</v>
      </c>
      <c r="N313" s="215" t="s">
        <v>49</v>
      </c>
      <c r="O313" s="87"/>
      <c r="P313" s="216">
        <f>O313*H313</f>
        <v>0</v>
      </c>
      <c r="Q313" s="216">
        <v>0.089999999999999997</v>
      </c>
      <c r="R313" s="216">
        <f>Q313*H313</f>
        <v>0.089999999999999997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130</v>
      </c>
      <c r="AT313" s="218" t="s">
        <v>125</v>
      </c>
      <c r="AU313" s="218" t="s">
        <v>88</v>
      </c>
      <c r="AY313" s="20" t="s">
        <v>123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86</v>
      </c>
      <c r="BK313" s="219">
        <f>ROUND(I313*H313,2)</f>
        <v>0</v>
      </c>
      <c r="BL313" s="20" t="s">
        <v>130</v>
      </c>
      <c r="BM313" s="218" t="s">
        <v>488</v>
      </c>
    </row>
    <row r="314" s="2" customFormat="1">
      <c r="A314" s="41"/>
      <c r="B314" s="42"/>
      <c r="C314" s="43"/>
      <c r="D314" s="220" t="s">
        <v>132</v>
      </c>
      <c r="E314" s="43"/>
      <c r="F314" s="221" t="s">
        <v>489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132</v>
      </c>
      <c r="AU314" s="20" t="s">
        <v>88</v>
      </c>
    </row>
    <row r="315" s="2" customFormat="1" ht="16.5" customHeight="1">
      <c r="A315" s="41"/>
      <c r="B315" s="42"/>
      <c r="C315" s="258" t="s">
        <v>490</v>
      </c>
      <c r="D315" s="258" t="s">
        <v>226</v>
      </c>
      <c r="E315" s="259" t="s">
        <v>491</v>
      </c>
      <c r="F315" s="260" t="s">
        <v>492</v>
      </c>
      <c r="G315" s="261" t="s">
        <v>139</v>
      </c>
      <c r="H315" s="262">
        <v>1</v>
      </c>
      <c r="I315" s="263"/>
      <c r="J315" s="264">
        <f>ROUND(I315*H315,2)</f>
        <v>0</v>
      </c>
      <c r="K315" s="260" t="s">
        <v>129</v>
      </c>
      <c r="L315" s="265"/>
      <c r="M315" s="266" t="s">
        <v>19</v>
      </c>
      <c r="N315" s="267" t="s">
        <v>49</v>
      </c>
      <c r="O315" s="87"/>
      <c r="P315" s="216">
        <f>O315*H315</f>
        <v>0</v>
      </c>
      <c r="Q315" s="216">
        <v>0.156</v>
      </c>
      <c r="R315" s="216">
        <f>Q315*H315</f>
        <v>0.156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175</v>
      </c>
      <c r="AT315" s="218" t="s">
        <v>226</v>
      </c>
      <c r="AU315" s="218" t="s">
        <v>88</v>
      </c>
      <c r="AY315" s="20" t="s">
        <v>123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86</v>
      </c>
      <c r="BK315" s="219">
        <f>ROUND(I315*H315,2)</f>
        <v>0</v>
      </c>
      <c r="BL315" s="20" t="s">
        <v>130</v>
      </c>
      <c r="BM315" s="218" t="s">
        <v>493</v>
      </c>
    </row>
    <row r="316" s="12" customFormat="1" ht="22.8" customHeight="1">
      <c r="A316" s="12"/>
      <c r="B316" s="191"/>
      <c r="C316" s="192"/>
      <c r="D316" s="193" t="s">
        <v>77</v>
      </c>
      <c r="E316" s="205" t="s">
        <v>183</v>
      </c>
      <c r="F316" s="205" t="s">
        <v>494</v>
      </c>
      <c r="G316" s="192"/>
      <c r="H316" s="192"/>
      <c r="I316" s="195"/>
      <c r="J316" s="206">
        <f>BK316</f>
        <v>0</v>
      </c>
      <c r="K316" s="192"/>
      <c r="L316" s="197"/>
      <c r="M316" s="198"/>
      <c r="N316" s="199"/>
      <c r="O316" s="199"/>
      <c r="P316" s="200">
        <f>P317+SUM(P318:P393)</f>
        <v>0</v>
      </c>
      <c r="Q316" s="199"/>
      <c r="R316" s="200">
        <f>R317+SUM(R318:R393)</f>
        <v>181.30272287399995</v>
      </c>
      <c r="S316" s="199"/>
      <c r="T316" s="201">
        <f>T317+SUM(T318:T393)</f>
        <v>8.5540000000000003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2" t="s">
        <v>86</v>
      </c>
      <c r="AT316" s="203" t="s">
        <v>77</v>
      </c>
      <c r="AU316" s="203" t="s">
        <v>86</v>
      </c>
      <c r="AY316" s="202" t="s">
        <v>123</v>
      </c>
      <c r="BK316" s="204">
        <f>BK317+SUM(BK318:BK393)</f>
        <v>0</v>
      </c>
    </row>
    <row r="317" s="2" customFormat="1" ht="16.5" customHeight="1">
      <c r="A317" s="41"/>
      <c r="B317" s="42"/>
      <c r="C317" s="207" t="s">
        <v>495</v>
      </c>
      <c r="D317" s="207" t="s">
        <v>125</v>
      </c>
      <c r="E317" s="208" t="s">
        <v>496</v>
      </c>
      <c r="F317" s="209" t="s">
        <v>497</v>
      </c>
      <c r="G317" s="210" t="s">
        <v>164</v>
      </c>
      <c r="H317" s="211">
        <v>93</v>
      </c>
      <c r="I317" s="212"/>
      <c r="J317" s="213">
        <f>ROUND(I317*H317,2)</f>
        <v>0</v>
      </c>
      <c r="K317" s="209" t="s">
        <v>129</v>
      </c>
      <c r="L317" s="47"/>
      <c r="M317" s="214" t="s">
        <v>19</v>
      </c>
      <c r="N317" s="215" t="s">
        <v>49</v>
      </c>
      <c r="O317" s="87"/>
      <c r="P317" s="216">
        <f>O317*H317</f>
        <v>0</v>
      </c>
      <c r="Q317" s="216">
        <v>0.00029999999999999997</v>
      </c>
      <c r="R317" s="216">
        <f>Q317*H317</f>
        <v>0.027899999999999998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130</v>
      </c>
      <c r="AT317" s="218" t="s">
        <v>125</v>
      </c>
      <c r="AU317" s="218" t="s">
        <v>88</v>
      </c>
      <c r="AY317" s="20" t="s">
        <v>123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86</v>
      </c>
      <c r="BK317" s="219">
        <f>ROUND(I317*H317,2)</f>
        <v>0</v>
      </c>
      <c r="BL317" s="20" t="s">
        <v>130</v>
      </c>
      <c r="BM317" s="218" t="s">
        <v>498</v>
      </c>
    </row>
    <row r="318" s="2" customFormat="1">
      <c r="A318" s="41"/>
      <c r="B318" s="42"/>
      <c r="C318" s="43"/>
      <c r="D318" s="220" t="s">
        <v>132</v>
      </c>
      <c r="E318" s="43"/>
      <c r="F318" s="221" t="s">
        <v>499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132</v>
      </c>
      <c r="AU318" s="20" t="s">
        <v>88</v>
      </c>
    </row>
    <row r="319" s="2" customFormat="1" ht="16.5" customHeight="1">
      <c r="A319" s="41"/>
      <c r="B319" s="42"/>
      <c r="C319" s="258" t="s">
        <v>500</v>
      </c>
      <c r="D319" s="258" t="s">
        <v>226</v>
      </c>
      <c r="E319" s="259" t="s">
        <v>501</v>
      </c>
      <c r="F319" s="260" t="s">
        <v>502</v>
      </c>
      <c r="G319" s="261" t="s">
        <v>164</v>
      </c>
      <c r="H319" s="262">
        <v>93</v>
      </c>
      <c r="I319" s="263"/>
      <c r="J319" s="264">
        <f>ROUND(I319*H319,2)</f>
        <v>0</v>
      </c>
      <c r="K319" s="260" t="s">
        <v>19</v>
      </c>
      <c r="L319" s="265"/>
      <c r="M319" s="266" t="s">
        <v>19</v>
      </c>
      <c r="N319" s="267" t="s">
        <v>49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175</v>
      </c>
      <c r="AT319" s="218" t="s">
        <v>226</v>
      </c>
      <c r="AU319" s="218" t="s">
        <v>88</v>
      </c>
      <c r="AY319" s="20" t="s">
        <v>123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86</v>
      </c>
      <c r="BK319" s="219">
        <f>ROUND(I319*H319,2)</f>
        <v>0</v>
      </c>
      <c r="BL319" s="20" t="s">
        <v>130</v>
      </c>
      <c r="BM319" s="218" t="s">
        <v>503</v>
      </c>
    </row>
    <row r="320" s="2" customFormat="1" ht="16.5" customHeight="1">
      <c r="A320" s="41"/>
      <c r="B320" s="42"/>
      <c r="C320" s="207" t="s">
        <v>504</v>
      </c>
      <c r="D320" s="207" t="s">
        <v>125</v>
      </c>
      <c r="E320" s="208" t="s">
        <v>505</v>
      </c>
      <c r="F320" s="209" t="s">
        <v>506</v>
      </c>
      <c r="G320" s="210" t="s">
        <v>139</v>
      </c>
      <c r="H320" s="211">
        <v>2</v>
      </c>
      <c r="I320" s="212"/>
      <c r="J320" s="213">
        <f>ROUND(I320*H320,2)</f>
        <v>0</v>
      </c>
      <c r="K320" s="209" t="s">
        <v>129</v>
      </c>
      <c r="L320" s="47"/>
      <c r="M320" s="214" t="s">
        <v>19</v>
      </c>
      <c r="N320" s="215" t="s">
        <v>49</v>
      </c>
      <c r="O320" s="87"/>
      <c r="P320" s="216">
        <f>O320*H320</f>
        <v>0</v>
      </c>
      <c r="Q320" s="216">
        <v>0.00069999999999999999</v>
      </c>
      <c r="R320" s="216">
        <f>Q320*H320</f>
        <v>0.0014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130</v>
      </c>
      <c r="AT320" s="218" t="s">
        <v>125</v>
      </c>
      <c r="AU320" s="218" t="s">
        <v>88</v>
      </c>
      <c r="AY320" s="20" t="s">
        <v>123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86</v>
      </c>
      <c r="BK320" s="219">
        <f>ROUND(I320*H320,2)</f>
        <v>0</v>
      </c>
      <c r="BL320" s="20" t="s">
        <v>130</v>
      </c>
      <c r="BM320" s="218" t="s">
        <v>507</v>
      </c>
    </row>
    <row r="321" s="2" customFormat="1">
      <c r="A321" s="41"/>
      <c r="B321" s="42"/>
      <c r="C321" s="43"/>
      <c r="D321" s="220" t="s">
        <v>132</v>
      </c>
      <c r="E321" s="43"/>
      <c r="F321" s="221" t="s">
        <v>508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132</v>
      </c>
      <c r="AU321" s="20" t="s">
        <v>88</v>
      </c>
    </row>
    <row r="322" s="13" customFormat="1">
      <c r="A322" s="13"/>
      <c r="B322" s="225"/>
      <c r="C322" s="226"/>
      <c r="D322" s="227" t="s">
        <v>134</v>
      </c>
      <c r="E322" s="228" t="s">
        <v>19</v>
      </c>
      <c r="F322" s="229" t="s">
        <v>151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134</v>
      </c>
      <c r="AU322" s="235" t="s">
        <v>88</v>
      </c>
      <c r="AV322" s="13" t="s">
        <v>86</v>
      </c>
      <c r="AW322" s="13" t="s">
        <v>37</v>
      </c>
      <c r="AX322" s="13" t="s">
        <v>78</v>
      </c>
      <c r="AY322" s="235" t="s">
        <v>123</v>
      </c>
    </row>
    <row r="323" s="13" customFormat="1">
      <c r="A323" s="13"/>
      <c r="B323" s="225"/>
      <c r="C323" s="226"/>
      <c r="D323" s="227" t="s">
        <v>134</v>
      </c>
      <c r="E323" s="228" t="s">
        <v>19</v>
      </c>
      <c r="F323" s="229" t="s">
        <v>509</v>
      </c>
      <c r="G323" s="226"/>
      <c r="H323" s="228" t="s">
        <v>19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134</v>
      </c>
      <c r="AU323" s="235" t="s">
        <v>88</v>
      </c>
      <c r="AV323" s="13" t="s">
        <v>86</v>
      </c>
      <c r="AW323" s="13" t="s">
        <v>37</v>
      </c>
      <c r="AX323" s="13" t="s">
        <v>78</v>
      </c>
      <c r="AY323" s="235" t="s">
        <v>123</v>
      </c>
    </row>
    <row r="324" s="14" customFormat="1">
      <c r="A324" s="14"/>
      <c r="B324" s="236"/>
      <c r="C324" s="237"/>
      <c r="D324" s="227" t="s">
        <v>134</v>
      </c>
      <c r="E324" s="238" t="s">
        <v>19</v>
      </c>
      <c r="F324" s="239" t="s">
        <v>510</v>
      </c>
      <c r="G324" s="237"/>
      <c r="H324" s="240">
        <v>1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134</v>
      </c>
      <c r="AU324" s="246" t="s">
        <v>88</v>
      </c>
      <c r="AV324" s="14" t="s">
        <v>88</v>
      </c>
      <c r="AW324" s="14" t="s">
        <v>37</v>
      </c>
      <c r="AX324" s="14" t="s">
        <v>78</v>
      </c>
      <c r="AY324" s="246" t="s">
        <v>123</v>
      </c>
    </row>
    <row r="325" s="14" customFormat="1">
      <c r="A325" s="14"/>
      <c r="B325" s="236"/>
      <c r="C325" s="237"/>
      <c r="D325" s="227" t="s">
        <v>134</v>
      </c>
      <c r="E325" s="238" t="s">
        <v>19</v>
      </c>
      <c r="F325" s="239" t="s">
        <v>511</v>
      </c>
      <c r="G325" s="237"/>
      <c r="H325" s="240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134</v>
      </c>
      <c r="AU325" s="246" t="s">
        <v>88</v>
      </c>
      <c r="AV325" s="14" t="s">
        <v>88</v>
      </c>
      <c r="AW325" s="14" t="s">
        <v>37</v>
      </c>
      <c r="AX325" s="14" t="s">
        <v>78</v>
      </c>
      <c r="AY325" s="246" t="s">
        <v>123</v>
      </c>
    </row>
    <row r="326" s="15" customFormat="1">
      <c r="A326" s="15"/>
      <c r="B326" s="247"/>
      <c r="C326" s="248"/>
      <c r="D326" s="227" t="s">
        <v>134</v>
      </c>
      <c r="E326" s="249" t="s">
        <v>19</v>
      </c>
      <c r="F326" s="250" t="s">
        <v>153</v>
      </c>
      <c r="G326" s="248"/>
      <c r="H326" s="251">
        <v>2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7" t="s">
        <v>134</v>
      </c>
      <c r="AU326" s="257" t="s">
        <v>88</v>
      </c>
      <c r="AV326" s="15" t="s">
        <v>130</v>
      </c>
      <c r="AW326" s="15" t="s">
        <v>37</v>
      </c>
      <c r="AX326" s="15" t="s">
        <v>86</v>
      </c>
      <c r="AY326" s="257" t="s">
        <v>123</v>
      </c>
    </row>
    <row r="327" s="2" customFormat="1" ht="16.5" customHeight="1">
      <c r="A327" s="41"/>
      <c r="B327" s="42"/>
      <c r="C327" s="207" t="s">
        <v>512</v>
      </c>
      <c r="D327" s="207" t="s">
        <v>125</v>
      </c>
      <c r="E327" s="208" t="s">
        <v>513</v>
      </c>
      <c r="F327" s="209" t="s">
        <v>514</v>
      </c>
      <c r="G327" s="210" t="s">
        <v>139</v>
      </c>
      <c r="H327" s="211">
        <v>2</v>
      </c>
      <c r="I327" s="212"/>
      <c r="J327" s="213">
        <f>ROUND(I327*H327,2)</f>
        <v>0</v>
      </c>
      <c r="K327" s="209" t="s">
        <v>129</v>
      </c>
      <c r="L327" s="47"/>
      <c r="M327" s="214" t="s">
        <v>19</v>
      </c>
      <c r="N327" s="215" t="s">
        <v>49</v>
      </c>
      <c r="O327" s="87"/>
      <c r="P327" s="216">
        <f>O327*H327</f>
        <v>0</v>
      </c>
      <c r="Q327" s="216">
        <v>0.11240500000000001</v>
      </c>
      <c r="R327" s="216">
        <f>Q327*H327</f>
        <v>0.22481000000000001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130</v>
      </c>
      <c r="AT327" s="218" t="s">
        <v>125</v>
      </c>
      <c r="AU327" s="218" t="s">
        <v>88</v>
      </c>
      <c r="AY327" s="20" t="s">
        <v>123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86</v>
      </c>
      <c r="BK327" s="219">
        <f>ROUND(I327*H327,2)</f>
        <v>0</v>
      </c>
      <c r="BL327" s="20" t="s">
        <v>130</v>
      </c>
      <c r="BM327" s="218" t="s">
        <v>515</v>
      </c>
    </row>
    <row r="328" s="2" customFormat="1">
      <c r="A328" s="41"/>
      <c r="B328" s="42"/>
      <c r="C328" s="43"/>
      <c r="D328" s="220" t="s">
        <v>132</v>
      </c>
      <c r="E328" s="43"/>
      <c r="F328" s="221" t="s">
        <v>516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132</v>
      </c>
      <c r="AU328" s="20" t="s">
        <v>88</v>
      </c>
    </row>
    <row r="329" s="14" customFormat="1">
      <c r="A329" s="14"/>
      <c r="B329" s="236"/>
      <c r="C329" s="237"/>
      <c r="D329" s="227" t="s">
        <v>134</v>
      </c>
      <c r="E329" s="238" t="s">
        <v>19</v>
      </c>
      <c r="F329" s="239" t="s">
        <v>510</v>
      </c>
      <c r="G329" s="237"/>
      <c r="H329" s="240">
        <v>1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134</v>
      </c>
      <c r="AU329" s="246" t="s">
        <v>88</v>
      </c>
      <c r="AV329" s="14" t="s">
        <v>88</v>
      </c>
      <c r="AW329" s="14" t="s">
        <v>37</v>
      </c>
      <c r="AX329" s="14" t="s">
        <v>78</v>
      </c>
      <c r="AY329" s="246" t="s">
        <v>123</v>
      </c>
    </row>
    <row r="330" s="14" customFormat="1">
      <c r="A330" s="14"/>
      <c r="B330" s="236"/>
      <c r="C330" s="237"/>
      <c r="D330" s="227" t="s">
        <v>134</v>
      </c>
      <c r="E330" s="238" t="s">
        <v>19</v>
      </c>
      <c r="F330" s="239" t="s">
        <v>511</v>
      </c>
      <c r="G330" s="237"/>
      <c r="H330" s="240">
        <v>1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134</v>
      </c>
      <c r="AU330" s="246" t="s">
        <v>88</v>
      </c>
      <c r="AV330" s="14" t="s">
        <v>88</v>
      </c>
      <c r="AW330" s="14" t="s">
        <v>37</v>
      </c>
      <c r="AX330" s="14" t="s">
        <v>78</v>
      </c>
      <c r="AY330" s="246" t="s">
        <v>123</v>
      </c>
    </row>
    <row r="331" s="15" customFormat="1">
      <c r="A331" s="15"/>
      <c r="B331" s="247"/>
      <c r="C331" s="248"/>
      <c r="D331" s="227" t="s">
        <v>134</v>
      </c>
      <c r="E331" s="249" t="s">
        <v>19</v>
      </c>
      <c r="F331" s="250" t="s">
        <v>153</v>
      </c>
      <c r="G331" s="248"/>
      <c r="H331" s="251">
        <v>2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7" t="s">
        <v>134</v>
      </c>
      <c r="AU331" s="257" t="s">
        <v>88</v>
      </c>
      <c r="AV331" s="15" t="s">
        <v>130</v>
      </c>
      <c r="AW331" s="15" t="s">
        <v>37</v>
      </c>
      <c r="AX331" s="15" t="s">
        <v>86</v>
      </c>
      <c r="AY331" s="257" t="s">
        <v>123</v>
      </c>
    </row>
    <row r="332" s="2" customFormat="1" ht="16.5" customHeight="1">
      <c r="A332" s="41"/>
      <c r="B332" s="42"/>
      <c r="C332" s="207" t="s">
        <v>517</v>
      </c>
      <c r="D332" s="207" t="s">
        <v>125</v>
      </c>
      <c r="E332" s="208" t="s">
        <v>518</v>
      </c>
      <c r="F332" s="209" t="s">
        <v>519</v>
      </c>
      <c r="G332" s="210" t="s">
        <v>164</v>
      </c>
      <c r="H332" s="211">
        <v>100</v>
      </c>
      <c r="I332" s="212"/>
      <c r="J332" s="213">
        <f>ROUND(I332*H332,2)</f>
        <v>0</v>
      </c>
      <c r="K332" s="209" t="s">
        <v>129</v>
      </c>
      <c r="L332" s="47"/>
      <c r="M332" s="214" t="s">
        <v>19</v>
      </c>
      <c r="N332" s="215" t="s">
        <v>49</v>
      </c>
      <c r="O332" s="87"/>
      <c r="P332" s="216">
        <f>O332*H332</f>
        <v>0</v>
      </c>
      <c r="Q332" s="216">
        <v>0.00020000000000000001</v>
      </c>
      <c r="R332" s="216">
        <f>Q332*H332</f>
        <v>0.02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130</v>
      </c>
      <c r="AT332" s="218" t="s">
        <v>125</v>
      </c>
      <c r="AU332" s="218" t="s">
        <v>88</v>
      </c>
      <c r="AY332" s="20" t="s">
        <v>123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86</v>
      </c>
      <c r="BK332" s="219">
        <f>ROUND(I332*H332,2)</f>
        <v>0</v>
      </c>
      <c r="BL332" s="20" t="s">
        <v>130</v>
      </c>
      <c r="BM332" s="218" t="s">
        <v>520</v>
      </c>
    </row>
    <row r="333" s="2" customFormat="1">
      <c r="A333" s="41"/>
      <c r="B333" s="42"/>
      <c r="C333" s="43"/>
      <c r="D333" s="220" t="s">
        <v>132</v>
      </c>
      <c r="E333" s="43"/>
      <c r="F333" s="221" t="s">
        <v>521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132</v>
      </c>
      <c r="AU333" s="20" t="s">
        <v>88</v>
      </c>
    </row>
    <row r="334" s="14" customFormat="1">
      <c r="A334" s="14"/>
      <c r="B334" s="236"/>
      <c r="C334" s="237"/>
      <c r="D334" s="227" t="s">
        <v>134</v>
      </c>
      <c r="E334" s="238" t="s">
        <v>19</v>
      </c>
      <c r="F334" s="239" t="s">
        <v>522</v>
      </c>
      <c r="G334" s="237"/>
      <c r="H334" s="240">
        <v>100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134</v>
      </c>
      <c r="AU334" s="246" t="s">
        <v>88</v>
      </c>
      <c r="AV334" s="14" t="s">
        <v>88</v>
      </c>
      <c r="AW334" s="14" t="s">
        <v>37</v>
      </c>
      <c r="AX334" s="14" t="s">
        <v>86</v>
      </c>
      <c r="AY334" s="246" t="s">
        <v>123</v>
      </c>
    </row>
    <row r="335" s="2" customFormat="1" ht="24.15" customHeight="1">
      <c r="A335" s="41"/>
      <c r="B335" s="42"/>
      <c r="C335" s="207" t="s">
        <v>523</v>
      </c>
      <c r="D335" s="207" t="s">
        <v>125</v>
      </c>
      <c r="E335" s="208" t="s">
        <v>524</v>
      </c>
      <c r="F335" s="209" t="s">
        <v>525</v>
      </c>
      <c r="G335" s="210" t="s">
        <v>164</v>
      </c>
      <c r="H335" s="211">
        <v>110</v>
      </c>
      <c r="I335" s="212"/>
      <c r="J335" s="213">
        <f>ROUND(I335*H335,2)</f>
        <v>0</v>
      </c>
      <c r="K335" s="209" t="s">
        <v>129</v>
      </c>
      <c r="L335" s="47"/>
      <c r="M335" s="214" t="s">
        <v>19</v>
      </c>
      <c r="N335" s="215" t="s">
        <v>49</v>
      </c>
      <c r="O335" s="87"/>
      <c r="P335" s="216">
        <f>O335*H335</f>
        <v>0</v>
      </c>
      <c r="Q335" s="216">
        <v>0.15539952000000001</v>
      </c>
      <c r="R335" s="216">
        <f>Q335*H335</f>
        <v>17.093947200000002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130</v>
      </c>
      <c r="AT335" s="218" t="s">
        <v>125</v>
      </c>
      <c r="AU335" s="218" t="s">
        <v>88</v>
      </c>
      <c r="AY335" s="20" t="s">
        <v>123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86</v>
      </c>
      <c r="BK335" s="219">
        <f>ROUND(I335*H335,2)</f>
        <v>0</v>
      </c>
      <c r="BL335" s="20" t="s">
        <v>130</v>
      </c>
      <c r="BM335" s="218" t="s">
        <v>526</v>
      </c>
    </row>
    <row r="336" s="2" customFormat="1">
      <c r="A336" s="41"/>
      <c r="B336" s="42"/>
      <c r="C336" s="43"/>
      <c r="D336" s="220" t="s">
        <v>132</v>
      </c>
      <c r="E336" s="43"/>
      <c r="F336" s="221" t="s">
        <v>527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132</v>
      </c>
      <c r="AU336" s="20" t="s">
        <v>88</v>
      </c>
    </row>
    <row r="337" s="13" customFormat="1">
      <c r="A337" s="13"/>
      <c r="B337" s="225"/>
      <c r="C337" s="226"/>
      <c r="D337" s="227" t="s">
        <v>134</v>
      </c>
      <c r="E337" s="228" t="s">
        <v>19</v>
      </c>
      <c r="F337" s="229" t="s">
        <v>339</v>
      </c>
      <c r="G337" s="226"/>
      <c r="H337" s="228" t="s">
        <v>19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134</v>
      </c>
      <c r="AU337" s="235" t="s">
        <v>88</v>
      </c>
      <c r="AV337" s="13" t="s">
        <v>86</v>
      </c>
      <c r="AW337" s="13" t="s">
        <v>37</v>
      </c>
      <c r="AX337" s="13" t="s">
        <v>78</v>
      </c>
      <c r="AY337" s="235" t="s">
        <v>123</v>
      </c>
    </row>
    <row r="338" s="14" customFormat="1">
      <c r="A338" s="14"/>
      <c r="B338" s="236"/>
      <c r="C338" s="237"/>
      <c r="D338" s="227" t="s">
        <v>134</v>
      </c>
      <c r="E338" s="238" t="s">
        <v>19</v>
      </c>
      <c r="F338" s="239" t="s">
        <v>528</v>
      </c>
      <c r="G338" s="237"/>
      <c r="H338" s="240">
        <v>98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134</v>
      </c>
      <c r="AU338" s="246" t="s">
        <v>88</v>
      </c>
      <c r="AV338" s="14" t="s">
        <v>88</v>
      </c>
      <c r="AW338" s="14" t="s">
        <v>37</v>
      </c>
      <c r="AX338" s="14" t="s">
        <v>78</v>
      </c>
      <c r="AY338" s="246" t="s">
        <v>123</v>
      </c>
    </row>
    <row r="339" s="14" customFormat="1">
      <c r="A339" s="14"/>
      <c r="B339" s="236"/>
      <c r="C339" s="237"/>
      <c r="D339" s="227" t="s">
        <v>134</v>
      </c>
      <c r="E339" s="238" t="s">
        <v>19</v>
      </c>
      <c r="F339" s="239" t="s">
        <v>529</v>
      </c>
      <c r="G339" s="237"/>
      <c r="H339" s="240">
        <v>11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134</v>
      </c>
      <c r="AU339" s="246" t="s">
        <v>88</v>
      </c>
      <c r="AV339" s="14" t="s">
        <v>88</v>
      </c>
      <c r="AW339" s="14" t="s">
        <v>37</v>
      </c>
      <c r="AX339" s="14" t="s">
        <v>78</v>
      </c>
      <c r="AY339" s="246" t="s">
        <v>123</v>
      </c>
    </row>
    <row r="340" s="14" customFormat="1">
      <c r="A340" s="14"/>
      <c r="B340" s="236"/>
      <c r="C340" s="237"/>
      <c r="D340" s="227" t="s">
        <v>134</v>
      </c>
      <c r="E340" s="238" t="s">
        <v>19</v>
      </c>
      <c r="F340" s="239" t="s">
        <v>530</v>
      </c>
      <c r="G340" s="237"/>
      <c r="H340" s="240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134</v>
      </c>
      <c r="AU340" s="246" t="s">
        <v>88</v>
      </c>
      <c r="AV340" s="14" t="s">
        <v>88</v>
      </c>
      <c r="AW340" s="14" t="s">
        <v>37</v>
      </c>
      <c r="AX340" s="14" t="s">
        <v>78</v>
      </c>
      <c r="AY340" s="246" t="s">
        <v>123</v>
      </c>
    </row>
    <row r="341" s="15" customFormat="1">
      <c r="A341" s="15"/>
      <c r="B341" s="247"/>
      <c r="C341" s="248"/>
      <c r="D341" s="227" t="s">
        <v>134</v>
      </c>
      <c r="E341" s="249" t="s">
        <v>19</v>
      </c>
      <c r="F341" s="250" t="s">
        <v>153</v>
      </c>
      <c r="G341" s="248"/>
      <c r="H341" s="251">
        <v>110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7" t="s">
        <v>134</v>
      </c>
      <c r="AU341" s="257" t="s">
        <v>88</v>
      </c>
      <c r="AV341" s="15" t="s">
        <v>130</v>
      </c>
      <c r="AW341" s="15" t="s">
        <v>37</v>
      </c>
      <c r="AX341" s="15" t="s">
        <v>86</v>
      </c>
      <c r="AY341" s="257" t="s">
        <v>123</v>
      </c>
    </row>
    <row r="342" s="2" customFormat="1" ht="16.5" customHeight="1">
      <c r="A342" s="41"/>
      <c r="B342" s="42"/>
      <c r="C342" s="258" t="s">
        <v>531</v>
      </c>
      <c r="D342" s="258" t="s">
        <v>226</v>
      </c>
      <c r="E342" s="259" t="s">
        <v>532</v>
      </c>
      <c r="F342" s="260" t="s">
        <v>533</v>
      </c>
      <c r="G342" s="261" t="s">
        <v>164</v>
      </c>
      <c r="H342" s="262">
        <v>1</v>
      </c>
      <c r="I342" s="263"/>
      <c r="J342" s="264">
        <f>ROUND(I342*H342,2)</f>
        <v>0</v>
      </c>
      <c r="K342" s="260" t="s">
        <v>129</v>
      </c>
      <c r="L342" s="265"/>
      <c r="M342" s="266" t="s">
        <v>19</v>
      </c>
      <c r="N342" s="267" t="s">
        <v>49</v>
      </c>
      <c r="O342" s="87"/>
      <c r="P342" s="216">
        <f>O342*H342</f>
        <v>0</v>
      </c>
      <c r="Q342" s="216">
        <v>0.065670000000000006</v>
      </c>
      <c r="R342" s="216">
        <f>Q342*H342</f>
        <v>0.065670000000000006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175</v>
      </c>
      <c r="AT342" s="218" t="s">
        <v>226</v>
      </c>
      <c r="AU342" s="218" t="s">
        <v>88</v>
      </c>
      <c r="AY342" s="20" t="s">
        <v>123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86</v>
      </c>
      <c r="BK342" s="219">
        <f>ROUND(I342*H342,2)</f>
        <v>0</v>
      </c>
      <c r="BL342" s="20" t="s">
        <v>130</v>
      </c>
      <c r="BM342" s="218" t="s">
        <v>534</v>
      </c>
    </row>
    <row r="343" s="14" customFormat="1">
      <c r="A343" s="14"/>
      <c r="B343" s="236"/>
      <c r="C343" s="237"/>
      <c r="D343" s="227" t="s">
        <v>134</v>
      </c>
      <c r="E343" s="238" t="s">
        <v>19</v>
      </c>
      <c r="F343" s="239" t="s">
        <v>530</v>
      </c>
      <c r="G343" s="237"/>
      <c r="H343" s="240">
        <v>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134</v>
      </c>
      <c r="AU343" s="246" t="s">
        <v>88</v>
      </c>
      <c r="AV343" s="14" t="s">
        <v>88</v>
      </c>
      <c r="AW343" s="14" t="s">
        <v>37</v>
      </c>
      <c r="AX343" s="14" t="s">
        <v>86</v>
      </c>
      <c r="AY343" s="246" t="s">
        <v>123</v>
      </c>
    </row>
    <row r="344" s="2" customFormat="1" ht="16.5" customHeight="1">
      <c r="A344" s="41"/>
      <c r="B344" s="42"/>
      <c r="C344" s="258" t="s">
        <v>535</v>
      </c>
      <c r="D344" s="258" t="s">
        <v>226</v>
      </c>
      <c r="E344" s="259" t="s">
        <v>536</v>
      </c>
      <c r="F344" s="260" t="s">
        <v>537</v>
      </c>
      <c r="G344" s="261" t="s">
        <v>164</v>
      </c>
      <c r="H344" s="262">
        <v>12.1</v>
      </c>
      <c r="I344" s="263"/>
      <c r="J344" s="264">
        <f>ROUND(I344*H344,2)</f>
        <v>0</v>
      </c>
      <c r="K344" s="260" t="s">
        <v>129</v>
      </c>
      <c r="L344" s="265"/>
      <c r="M344" s="266" t="s">
        <v>19</v>
      </c>
      <c r="N344" s="267" t="s">
        <v>49</v>
      </c>
      <c r="O344" s="87"/>
      <c r="P344" s="216">
        <f>O344*H344</f>
        <v>0</v>
      </c>
      <c r="Q344" s="216">
        <v>0.048300000000000003</v>
      </c>
      <c r="R344" s="216">
        <f>Q344*H344</f>
        <v>0.58443000000000001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175</v>
      </c>
      <c r="AT344" s="218" t="s">
        <v>226</v>
      </c>
      <c r="AU344" s="218" t="s">
        <v>88</v>
      </c>
      <c r="AY344" s="20" t="s">
        <v>123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86</v>
      </c>
      <c r="BK344" s="219">
        <f>ROUND(I344*H344,2)</f>
        <v>0</v>
      </c>
      <c r="BL344" s="20" t="s">
        <v>130</v>
      </c>
      <c r="BM344" s="218" t="s">
        <v>538</v>
      </c>
    </row>
    <row r="345" s="14" customFormat="1">
      <c r="A345" s="14"/>
      <c r="B345" s="236"/>
      <c r="C345" s="237"/>
      <c r="D345" s="227" t="s">
        <v>134</v>
      </c>
      <c r="E345" s="238" t="s">
        <v>19</v>
      </c>
      <c r="F345" s="239" t="s">
        <v>529</v>
      </c>
      <c r="G345" s="237"/>
      <c r="H345" s="240">
        <v>11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134</v>
      </c>
      <c r="AU345" s="246" t="s">
        <v>88</v>
      </c>
      <c r="AV345" s="14" t="s">
        <v>88</v>
      </c>
      <c r="AW345" s="14" t="s">
        <v>37</v>
      </c>
      <c r="AX345" s="14" t="s">
        <v>78</v>
      </c>
      <c r="AY345" s="246" t="s">
        <v>123</v>
      </c>
    </row>
    <row r="346" s="16" customFormat="1">
      <c r="A346" s="16"/>
      <c r="B346" s="268"/>
      <c r="C346" s="269"/>
      <c r="D346" s="227" t="s">
        <v>134</v>
      </c>
      <c r="E346" s="270" t="s">
        <v>19</v>
      </c>
      <c r="F346" s="271" t="s">
        <v>382</v>
      </c>
      <c r="G346" s="269"/>
      <c r="H346" s="272">
        <v>11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78" t="s">
        <v>134</v>
      </c>
      <c r="AU346" s="278" t="s">
        <v>88</v>
      </c>
      <c r="AV346" s="16" t="s">
        <v>142</v>
      </c>
      <c r="AW346" s="16" t="s">
        <v>37</v>
      </c>
      <c r="AX346" s="16" t="s">
        <v>78</v>
      </c>
      <c r="AY346" s="278" t="s">
        <v>123</v>
      </c>
    </row>
    <row r="347" s="14" customFormat="1">
      <c r="A347" s="14"/>
      <c r="B347" s="236"/>
      <c r="C347" s="237"/>
      <c r="D347" s="227" t="s">
        <v>134</v>
      </c>
      <c r="E347" s="238" t="s">
        <v>19</v>
      </c>
      <c r="F347" s="239" t="s">
        <v>539</v>
      </c>
      <c r="G347" s="237"/>
      <c r="H347" s="240">
        <v>12.1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134</v>
      </c>
      <c r="AU347" s="246" t="s">
        <v>88</v>
      </c>
      <c r="AV347" s="14" t="s">
        <v>88</v>
      </c>
      <c r="AW347" s="14" t="s">
        <v>37</v>
      </c>
      <c r="AX347" s="14" t="s">
        <v>86</v>
      </c>
      <c r="AY347" s="246" t="s">
        <v>123</v>
      </c>
    </row>
    <row r="348" s="2" customFormat="1" ht="16.5" customHeight="1">
      <c r="A348" s="41"/>
      <c r="B348" s="42"/>
      <c r="C348" s="258" t="s">
        <v>540</v>
      </c>
      <c r="D348" s="258" t="s">
        <v>226</v>
      </c>
      <c r="E348" s="259" t="s">
        <v>541</v>
      </c>
      <c r="F348" s="260" t="s">
        <v>542</v>
      </c>
      <c r="G348" s="261" t="s">
        <v>164</v>
      </c>
      <c r="H348" s="262">
        <v>99.959999999999994</v>
      </c>
      <c r="I348" s="263"/>
      <c r="J348" s="264">
        <f>ROUND(I348*H348,2)</f>
        <v>0</v>
      </c>
      <c r="K348" s="260" t="s">
        <v>129</v>
      </c>
      <c r="L348" s="265"/>
      <c r="M348" s="266" t="s">
        <v>19</v>
      </c>
      <c r="N348" s="267" t="s">
        <v>49</v>
      </c>
      <c r="O348" s="87"/>
      <c r="P348" s="216">
        <f>O348*H348</f>
        <v>0</v>
      </c>
      <c r="Q348" s="216">
        <v>0.080000000000000002</v>
      </c>
      <c r="R348" s="216">
        <f>Q348*H348</f>
        <v>7.9967999999999995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175</v>
      </c>
      <c r="AT348" s="218" t="s">
        <v>226</v>
      </c>
      <c r="AU348" s="218" t="s">
        <v>88</v>
      </c>
      <c r="AY348" s="20" t="s">
        <v>123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86</v>
      </c>
      <c r="BK348" s="219">
        <f>ROUND(I348*H348,2)</f>
        <v>0</v>
      </c>
      <c r="BL348" s="20" t="s">
        <v>130</v>
      </c>
      <c r="BM348" s="218" t="s">
        <v>543</v>
      </c>
    </row>
    <row r="349" s="14" customFormat="1">
      <c r="A349" s="14"/>
      <c r="B349" s="236"/>
      <c r="C349" s="237"/>
      <c r="D349" s="227" t="s">
        <v>134</v>
      </c>
      <c r="E349" s="238" t="s">
        <v>19</v>
      </c>
      <c r="F349" s="239" t="s">
        <v>544</v>
      </c>
      <c r="G349" s="237"/>
      <c r="H349" s="240">
        <v>98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134</v>
      </c>
      <c r="AU349" s="246" t="s">
        <v>88</v>
      </c>
      <c r="AV349" s="14" t="s">
        <v>88</v>
      </c>
      <c r="AW349" s="14" t="s">
        <v>37</v>
      </c>
      <c r="AX349" s="14" t="s">
        <v>78</v>
      </c>
      <c r="AY349" s="246" t="s">
        <v>123</v>
      </c>
    </row>
    <row r="350" s="16" customFormat="1">
      <c r="A350" s="16"/>
      <c r="B350" s="268"/>
      <c r="C350" s="269"/>
      <c r="D350" s="227" t="s">
        <v>134</v>
      </c>
      <c r="E350" s="270" t="s">
        <v>19</v>
      </c>
      <c r="F350" s="271" t="s">
        <v>382</v>
      </c>
      <c r="G350" s="269"/>
      <c r="H350" s="272">
        <v>98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78" t="s">
        <v>134</v>
      </c>
      <c r="AU350" s="278" t="s">
        <v>88</v>
      </c>
      <c r="AV350" s="16" t="s">
        <v>142</v>
      </c>
      <c r="AW350" s="16" t="s">
        <v>37</v>
      </c>
      <c r="AX350" s="16" t="s">
        <v>78</v>
      </c>
      <c r="AY350" s="278" t="s">
        <v>123</v>
      </c>
    </row>
    <row r="351" s="14" customFormat="1">
      <c r="A351" s="14"/>
      <c r="B351" s="236"/>
      <c r="C351" s="237"/>
      <c r="D351" s="227" t="s">
        <v>134</v>
      </c>
      <c r="E351" s="238" t="s">
        <v>19</v>
      </c>
      <c r="F351" s="239" t="s">
        <v>545</v>
      </c>
      <c r="G351" s="237"/>
      <c r="H351" s="240">
        <v>99.959999999999994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134</v>
      </c>
      <c r="AU351" s="246" t="s">
        <v>88</v>
      </c>
      <c r="AV351" s="14" t="s">
        <v>88</v>
      </c>
      <c r="AW351" s="14" t="s">
        <v>37</v>
      </c>
      <c r="AX351" s="14" t="s">
        <v>86</v>
      </c>
      <c r="AY351" s="246" t="s">
        <v>123</v>
      </c>
    </row>
    <row r="352" s="2" customFormat="1" ht="24.15" customHeight="1">
      <c r="A352" s="41"/>
      <c r="B352" s="42"/>
      <c r="C352" s="207" t="s">
        <v>546</v>
      </c>
      <c r="D352" s="207" t="s">
        <v>125</v>
      </c>
      <c r="E352" s="208" t="s">
        <v>547</v>
      </c>
      <c r="F352" s="209" t="s">
        <v>548</v>
      </c>
      <c r="G352" s="210" t="s">
        <v>164</v>
      </c>
      <c r="H352" s="211">
        <v>549</v>
      </c>
      <c r="I352" s="212"/>
      <c r="J352" s="213">
        <f>ROUND(I352*H352,2)</f>
        <v>0</v>
      </c>
      <c r="K352" s="209" t="s">
        <v>129</v>
      </c>
      <c r="L352" s="47"/>
      <c r="M352" s="214" t="s">
        <v>19</v>
      </c>
      <c r="N352" s="215" t="s">
        <v>49</v>
      </c>
      <c r="O352" s="87"/>
      <c r="P352" s="216">
        <f>O352*H352</f>
        <v>0</v>
      </c>
      <c r="Q352" s="216">
        <v>0.12949959999999999</v>
      </c>
      <c r="R352" s="216">
        <f>Q352*H352</f>
        <v>71.095280399999993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130</v>
      </c>
      <c r="AT352" s="218" t="s">
        <v>125</v>
      </c>
      <c r="AU352" s="218" t="s">
        <v>88</v>
      </c>
      <c r="AY352" s="20" t="s">
        <v>123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86</v>
      </c>
      <c r="BK352" s="219">
        <f>ROUND(I352*H352,2)</f>
        <v>0</v>
      </c>
      <c r="BL352" s="20" t="s">
        <v>130</v>
      </c>
      <c r="BM352" s="218" t="s">
        <v>549</v>
      </c>
    </row>
    <row r="353" s="2" customFormat="1">
      <c r="A353" s="41"/>
      <c r="B353" s="42"/>
      <c r="C353" s="43"/>
      <c r="D353" s="220" t="s">
        <v>132</v>
      </c>
      <c r="E353" s="43"/>
      <c r="F353" s="221" t="s">
        <v>550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132</v>
      </c>
      <c r="AU353" s="20" t="s">
        <v>88</v>
      </c>
    </row>
    <row r="354" s="13" customFormat="1">
      <c r="A354" s="13"/>
      <c r="B354" s="225"/>
      <c r="C354" s="226"/>
      <c r="D354" s="227" t="s">
        <v>134</v>
      </c>
      <c r="E354" s="228" t="s">
        <v>19</v>
      </c>
      <c r="F354" s="229" t="s">
        <v>339</v>
      </c>
      <c r="G354" s="226"/>
      <c r="H354" s="228" t="s">
        <v>19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134</v>
      </c>
      <c r="AU354" s="235" t="s">
        <v>88</v>
      </c>
      <c r="AV354" s="13" t="s">
        <v>86</v>
      </c>
      <c r="AW354" s="13" t="s">
        <v>37</v>
      </c>
      <c r="AX354" s="13" t="s">
        <v>78</v>
      </c>
      <c r="AY354" s="235" t="s">
        <v>123</v>
      </c>
    </row>
    <row r="355" s="14" customFormat="1">
      <c r="A355" s="14"/>
      <c r="B355" s="236"/>
      <c r="C355" s="237"/>
      <c r="D355" s="227" t="s">
        <v>134</v>
      </c>
      <c r="E355" s="238" t="s">
        <v>19</v>
      </c>
      <c r="F355" s="239" t="s">
        <v>551</v>
      </c>
      <c r="G355" s="237"/>
      <c r="H355" s="240">
        <v>549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134</v>
      </c>
      <c r="AU355" s="246" t="s">
        <v>88</v>
      </c>
      <c r="AV355" s="14" t="s">
        <v>88</v>
      </c>
      <c r="AW355" s="14" t="s">
        <v>37</v>
      </c>
      <c r="AX355" s="14" t="s">
        <v>78</v>
      </c>
      <c r="AY355" s="246" t="s">
        <v>123</v>
      </c>
    </row>
    <row r="356" s="15" customFormat="1">
      <c r="A356" s="15"/>
      <c r="B356" s="247"/>
      <c r="C356" s="248"/>
      <c r="D356" s="227" t="s">
        <v>134</v>
      </c>
      <c r="E356" s="249" t="s">
        <v>19</v>
      </c>
      <c r="F356" s="250" t="s">
        <v>153</v>
      </c>
      <c r="G356" s="248"/>
      <c r="H356" s="251">
        <v>549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7" t="s">
        <v>134</v>
      </c>
      <c r="AU356" s="257" t="s">
        <v>88</v>
      </c>
      <c r="AV356" s="15" t="s">
        <v>130</v>
      </c>
      <c r="AW356" s="15" t="s">
        <v>37</v>
      </c>
      <c r="AX356" s="15" t="s">
        <v>86</v>
      </c>
      <c r="AY356" s="257" t="s">
        <v>123</v>
      </c>
    </row>
    <row r="357" s="2" customFormat="1" ht="16.5" customHeight="1">
      <c r="A357" s="41"/>
      <c r="B357" s="42"/>
      <c r="C357" s="258" t="s">
        <v>552</v>
      </c>
      <c r="D357" s="258" t="s">
        <v>226</v>
      </c>
      <c r="E357" s="259" t="s">
        <v>553</v>
      </c>
      <c r="F357" s="260" t="s">
        <v>554</v>
      </c>
      <c r="G357" s="261" t="s">
        <v>164</v>
      </c>
      <c r="H357" s="262">
        <v>559.98000000000002</v>
      </c>
      <c r="I357" s="263"/>
      <c r="J357" s="264">
        <f>ROUND(I357*H357,2)</f>
        <v>0</v>
      </c>
      <c r="K357" s="260" t="s">
        <v>129</v>
      </c>
      <c r="L357" s="265"/>
      <c r="M357" s="266" t="s">
        <v>19</v>
      </c>
      <c r="N357" s="267" t="s">
        <v>49</v>
      </c>
      <c r="O357" s="87"/>
      <c r="P357" s="216">
        <f>O357*H357</f>
        <v>0</v>
      </c>
      <c r="Q357" s="216">
        <v>0.045999999999999999</v>
      </c>
      <c r="R357" s="216">
        <f>Q357*H357</f>
        <v>25.759080000000001</v>
      </c>
      <c r="S357" s="216">
        <v>0</v>
      </c>
      <c r="T357" s="21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8" t="s">
        <v>175</v>
      </c>
      <c r="AT357" s="218" t="s">
        <v>226</v>
      </c>
      <c r="AU357" s="218" t="s">
        <v>88</v>
      </c>
      <c r="AY357" s="20" t="s">
        <v>123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20" t="s">
        <v>86</v>
      </c>
      <c r="BK357" s="219">
        <f>ROUND(I357*H357,2)</f>
        <v>0</v>
      </c>
      <c r="BL357" s="20" t="s">
        <v>130</v>
      </c>
      <c r="BM357" s="218" t="s">
        <v>555</v>
      </c>
    </row>
    <row r="358" s="13" customFormat="1">
      <c r="A358" s="13"/>
      <c r="B358" s="225"/>
      <c r="C358" s="226"/>
      <c r="D358" s="227" t="s">
        <v>134</v>
      </c>
      <c r="E358" s="228" t="s">
        <v>19</v>
      </c>
      <c r="F358" s="229" t="s">
        <v>339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134</v>
      </c>
      <c r="AU358" s="235" t="s">
        <v>88</v>
      </c>
      <c r="AV358" s="13" t="s">
        <v>86</v>
      </c>
      <c r="AW358" s="13" t="s">
        <v>37</v>
      </c>
      <c r="AX358" s="13" t="s">
        <v>78</v>
      </c>
      <c r="AY358" s="235" t="s">
        <v>123</v>
      </c>
    </row>
    <row r="359" s="14" customFormat="1">
      <c r="A359" s="14"/>
      <c r="B359" s="236"/>
      <c r="C359" s="237"/>
      <c r="D359" s="227" t="s">
        <v>134</v>
      </c>
      <c r="E359" s="238" t="s">
        <v>19</v>
      </c>
      <c r="F359" s="239" t="s">
        <v>556</v>
      </c>
      <c r="G359" s="237"/>
      <c r="H359" s="240">
        <v>549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134</v>
      </c>
      <c r="AU359" s="246" t="s">
        <v>88</v>
      </c>
      <c r="AV359" s="14" t="s">
        <v>88</v>
      </c>
      <c r="AW359" s="14" t="s">
        <v>37</v>
      </c>
      <c r="AX359" s="14" t="s">
        <v>78</v>
      </c>
      <c r="AY359" s="246" t="s">
        <v>123</v>
      </c>
    </row>
    <row r="360" s="16" customFormat="1">
      <c r="A360" s="16"/>
      <c r="B360" s="268"/>
      <c r="C360" s="269"/>
      <c r="D360" s="227" t="s">
        <v>134</v>
      </c>
      <c r="E360" s="270" t="s">
        <v>19</v>
      </c>
      <c r="F360" s="271" t="s">
        <v>382</v>
      </c>
      <c r="G360" s="269"/>
      <c r="H360" s="272">
        <v>549</v>
      </c>
      <c r="I360" s="273"/>
      <c r="J360" s="269"/>
      <c r="K360" s="269"/>
      <c r="L360" s="274"/>
      <c r="M360" s="275"/>
      <c r="N360" s="276"/>
      <c r="O360" s="276"/>
      <c r="P360" s="276"/>
      <c r="Q360" s="276"/>
      <c r="R360" s="276"/>
      <c r="S360" s="276"/>
      <c r="T360" s="277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8" t="s">
        <v>134</v>
      </c>
      <c r="AU360" s="278" t="s">
        <v>88</v>
      </c>
      <c r="AV360" s="16" t="s">
        <v>142</v>
      </c>
      <c r="AW360" s="16" t="s">
        <v>37</v>
      </c>
      <c r="AX360" s="16" t="s">
        <v>78</v>
      </c>
      <c r="AY360" s="278" t="s">
        <v>123</v>
      </c>
    </row>
    <row r="361" s="14" customFormat="1">
      <c r="A361" s="14"/>
      <c r="B361" s="236"/>
      <c r="C361" s="237"/>
      <c r="D361" s="227" t="s">
        <v>134</v>
      </c>
      <c r="E361" s="238" t="s">
        <v>19</v>
      </c>
      <c r="F361" s="239" t="s">
        <v>557</v>
      </c>
      <c r="G361" s="237"/>
      <c r="H361" s="240">
        <v>559.98000000000002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134</v>
      </c>
      <c r="AU361" s="246" t="s">
        <v>88</v>
      </c>
      <c r="AV361" s="14" t="s">
        <v>88</v>
      </c>
      <c r="AW361" s="14" t="s">
        <v>37</v>
      </c>
      <c r="AX361" s="14" t="s">
        <v>86</v>
      </c>
      <c r="AY361" s="246" t="s">
        <v>123</v>
      </c>
    </row>
    <row r="362" s="2" customFormat="1" ht="16.5" customHeight="1">
      <c r="A362" s="41"/>
      <c r="B362" s="42"/>
      <c r="C362" s="207" t="s">
        <v>558</v>
      </c>
      <c r="D362" s="207" t="s">
        <v>125</v>
      </c>
      <c r="E362" s="208" t="s">
        <v>559</v>
      </c>
      <c r="F362" s="209" t="s">
        <v>560</v>
      </c>
      <c r="G362" s="210" t="s">
        <v>171</v>
      </c>
      <c r="H362" s="211">
        <v>13.706</v>
      </c>
      <c r="I362" s="212"/>
      <c r="J362" s="213">
        <f>ROUND(I362*H362,2)</f>
        <v>0</v>
      </c>
      <c r="K362" s="209" t="s">
        <v>129</v>
      </c>
      <c r="L362" s="47"/>
      <c r="M362" s="214" t="s">
        <v>19</v>
      </c>
      <c r="N362" s="215" t="s">
        <v>49</v>
      </c>
      <c r="O362" s="87"/>
      <c r="P362" s="216">
        <f>O362*H362</f>
        <v>0</v>
      </c>
      <c r="Q362" s="216">
        <v>2.2563399999999998</v>
      </c>
      <c r="R362" s="216">
        <f>Q362*H362</f>
        <v>30.925396039999995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130</v>
      </c>
      <c r="AT362" s="218" t="s">
        <v>125</v>
      </c>
      <c r="AU362" s="218" t="s">
        <v>88</v>
      </c>
      <c r="AY362" s="20" t="s">
        <v>123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86</v>
      </c>
      <c r="BK362" s="219">
        <f>ROUND(I362*H362,2)</f>
        <v>0</v>
      </c>
      <c r="BL362" s="20" t="s">
        <v>130</v>
      </c>
      <c r="BM362" s="218" t="s">
        <v>561</v>
      </c>
    </row>
    <row r="363" s="2" customFormat="1">
      <c r="A363" s="41"/>
      <c r="B363" s="42"/>
      <c r="C363" s="43"/>
      <c r="D363" s="220" t="s">
        <v>132</v>
      </c>
      <c r="E363" s="43"/>
      <c r="F363" s="221" t="s">
        <v>562</v>
      </c>
      <c r="G363" s="43"/>
      <c r="H363" s="43"/>
      <c r="I363" s="222"/>
      <c r="J363" s="43"/>
      <c r="K363" s="43"/>
      <c r="L363" s="47"/>
      <c r="M363" s="223"/>
      <c r="N363" s="22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132</v>
      </c>
      <c r="AU363" s="20" t="s">
        <v>88</v>
      </c>
    </row>
    <row r="364" s="14" customFormat="1">
      <c r="A364" s="14"/>
      <c r="B364" s="236"/>
      <c r="C364" s="237"/>
      <c r="D364" s="227" t="s">
        <v>134</v>
      </c>
      <c r="E364" s="238" t="s">
        <v>19</v>
      </c>
      <c r="F364" s="239" t="s">
        <v>563</v>
      </c>
      <c r="G364" s="237"/>
      <c r="H364" s="240">
        <v>1.8200000000000001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134</v>
      </c>
      <c r="AU364" s="246" t="s">
        <v>88</v>
      </c>
      <c r="AV364" s="14" t="s">
        <v>88</v>
      </c>
      <c r="AW364" s="14" t="s">
        <v>37</v>
      </c>
      <c r="AX364" s="14" t="s">
        <v>78</v>
      </c>
      <c r="AY364" s="246" t="s">
        <v>123</v>
      </c>
    </row>
    <row r="365" s="14" customFormat="1">
      <c r="A365" s="14"/>
      <c r="B365" s="236"/>
      <c r="C365" s="237"/>
      <c r="D365" s="227" t="s">
        <v>134</v>
      </c>
      <c r="E365" s="238" t="s">
        <v>19</v>
      </c>
      <c r="F365" s="239" t="s">
        <v>564</v>
      </c>
      <c r="G365" s="237"/>
      <c r="H365" s="240">
        <v>7.6859999999999999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134</v>
      </c>
      <c r="AU365" s="246" t="s">
        <v>88</v>
      </c>
      <c r="AV365" s="14" t="s">
        <v>88</v>
      </c>
      <c r="AW365" s="14" t="s">
        <v>37</v>
      </c>
      <c r="AX365" s="14" t="s">
        <v>78</v>
      </c>
      <c r="AY365" s="246" t="s">
        <v>123</v>
      </c>
    </row>
    <row r="366" s="14" customFormat="1">
      <c r="A366" s="14"/>
      <c r="B366" s="236"/>
      <c r="C366" s="237"/>
      <c r="D366" s="227" t="s">
        <v>134</v>
      </c>
      <c r="E366" s="238" t="s">
        <v>19</v>
      </c>
      <c r="F366" s="239" t="s">
        <v>565</v>
      </c>
      <c r="G366" s="237"/>
      <c r="H366" s="240">
        <v>4.2000000000000002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134</v>
      </c>
      <c r="AU366" s="246" t="s">
        <v>88</v>
      </c>
      <c r="AV366" s="14" t="s">
        <v>88</v>
      </c>
      <c r="AW366" s="14" t="s">
        <v>37</v>
      </c>
      <c r="AX366" s="14" t="s">
        <v>78</v>
      </c>
      <c r="AY366" s="246" t="s">
        <v>123</v>
      </c>
    </row>
    <row r="367" s="15" customFormat="1">
      <c r="A367" s="15"/>
      <c r="B367" s="247"/>
      <c r="C367" s="248"/>
      <c r="D367" s="227" t="s">
        <v>134</v>
      </c>
      <c r="E367" s="249" t="s">
        <v>19</v>
      </c>
      <c r="F367" s="250" t="s">
        <v>153</v>
      </c>
      <c r="G367" s="248"/>
      <c r="H367" s="251">
        <v>13.706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7" t="s">
        <v>134</v>
      </c>
      <c r="AU367" s="257" t="s">
        <v>88</v>
      </c>
      <c r="AV367" s="15" t="s">
        <v>130</v>
      </c>
      <c r="AW367" s="15" t="s">
        <v>37</v>
      </c>
      <c r="AX367" s="15" t="s">
        <v>86</v>
      </c>
      <c r="AY367" s="257" t="s">
        <v>123</v>
      </c>
    </row>
    <row r="368" s="2" customFormat="1" ht="21.75" customHeight="1">
      <c r="A368" s="41"/>
      <c r="B368" s="42"/>
      <c r="C368" s="207" t="s">
        <v>566</v>
      </c>
      <c r="D368" s="207" t="s">
        <v>125</v>
      </c>
      <c r="E368" s="208" t="s">
        <v>567</v>
      </c>
      <c r="F368" s="209" t="s">
        <v>568</v>
      </c>
      <c r="G368" s="210" t="s">
        <v>164</v>
      </c>
      <c r="H368" s="211">
        <v>118</v>
      </c>
      <c r="I368" s="212"/>
      <c r="J368" s="213">
        <f>ROUND(I368*H368,2)</f>
        <v>0</v>
      </c>
      <c r="K368" s="209" t="s">
        <v>129</v>
      </c>
      <c r="L368" s="47"/>
      <c r="M368" s="214" t="s">
        <v>19</v>
      </c>
      <c r="N368" s="215" t="s">
        <v>49</v>
      </c>
      <c r="O368" s="87"/>
      <c r="P368" s="216">
        <f>O368*H368</f>
        <v>0</v>
      </c>
      <c r="Q368" s="216">
        <v>1.863E-06</v>
      </c>
      <c r="R368" s="216">
        <f>Q368*H368</f>
        <v>0.000219834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130</v>
      </c>
      <c r="AT368" s="218" t="s">
        <v>125</v>
      </c>
      <c r="AU368" s="218" t="s">
        <v>88</v>
      </c>
      <c r="AY368" s="20" t="s">
        <v>123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86</v>
      </c>
      <c r="BK368" s="219">
        <f>ROUND(I368*H368,2)</f>
        <v>0</v>
      </c>
      <c r="BL368" s="20" t="s">
        <v>130</v>
      </c>
      <c r="BM368" s="218" t="s">
        <v>569</v>
      </c>
    </row>
    <row r="369" s="2" customFormat="1">
      <c r="A369" s="41"/>
      <c r="B369" s="42"/>
      <c r="C369" s="43"/>
      <c r="D369" s="220" t="s">
        <v>132</v>
      </c>
      <c r="E369" s="43"/>
      <c r="F369" s="221" t="s">
        <v>570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132</v>
      </c>
      <c r="AU369" s="20" t="s">
        <v>88</v>
      </c>
    </row>
    <row r="370" s="13" customFormat="1">
      <c r="A370" s="13"/>
      <c r="B370" s="225"/>
      <c r="C370" s="226"/>
      <c r="D370" s="227" t="s">
        <v>134</v>
      </c>
      <c r="E370" s="228" t="s">
        <v>19</v>
      </c>
      <c r="F370" s="229" t="s">
        <v>339</v>
      </c>
      <c r="G370" s="226"/>
      <c r="H370" s="228" t="s">
        <v>19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134</v>
      </c>
      <c r="AU370" s="235" t="s">
        <v>88</v>
      </c>
      <c r="AV370" s="13" t="s">
        <v>86</v>
      </c>
      <c r="AW370" s="13" t="s">
        <v>37</v>
      </c>
      <c r="AX370" s="13" t="s">
        <v>78</v>
      </c>
      <c r="AY370" s="235" t="s">
        <v>123</v>
      </c>
    </row>
    <row r="371" s="14" customFormat="1">
      <c r="A371" s="14"/>
      <c r="B371" s="236"/>
      <c r="C371" s="237"/>
      <c r="D371" s="227" t="s">
        <v>134</v>
      </c>
      <c r="E371" s="238" t="s">
        <v>19</v>
      </c>
      <c r="F371" s="239" t="s">
        <v>571</v>
      </c>
      <c r="G371" s="237"/>
      <c r="H371" s="240">
        <v>118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6" t="s">
        <v>134</v>
      </c>
      <c r="AU371" s="246" t="s">
        <v>88</v>
      </c>
      <c r="AV371" s="14" t="s">
        <v>88</v>
      </c>
      <c r="AW371" s="14" t="s">
        <v>37</v>
      </c>
      <c r="AX371" s="14" t="s">
        <v>86</v>
      </c>
      <c r="AY371" s="246" t="s">
        <v>123</v>
      </c>
    </row>
    <row r="372" s="2" customFormat="1" ht="24.15" customHeight="1">
      <c r="A372" s="41"/>
      <c r="B372" s="42"/>
      <c r="C372" s="207" t="s">
        <v>572</v>
      </c>
      <c r="D372" s="207" t="s">
        <v>125</v>
      </c>
      <c r="E372" s="208" t="s">
        <v>573</v>
      </c>
      <c r="F372" s="209" t="s">
        <v>574</v>
      </c>
      <c r="G372" s="210" t="s">
        <v>164</v>
      </c>
      <c r="H372" s="211">
        <v>118</v>
      </c>
      <c r="I372" s="212"/>
      <c r="J372" s="213">
        <f>ROUND(I372*H372,2)</f>
        <v>0</v>
      </c>
      <c r="K372" s="209" t="s">
        <v>129</v>
      </c>
      <c r="L372" s="47"/>
      <c r="M372" s="214" t="s">
        <v>19</v>
      </c>
      <c r="N372" s="215" t="s">
        <v>49</v>
      </c>
      <c r="O372" s="87"/>
      <c r="P372" s="216">
        <f>O372*H372</f>
        <v>0</v>
      </c>
      <c r="Q372" s="216">
        <v>0.0001103</v>
      </c>
      <c r="R372" s="216">
        <f>Q372*H372</f>
        <v>0.0130154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130</v>
      </c>
      <c r="AT372" s="218" t="s">
        <v>125</v>
      </c>
      <c r="AU372" s="218" t="s">
        <v>88</v>
      </c>
      <c r="AY372" s="20" t="s">
        <v>123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86</v>
      </c>
      <c r="BK372" s="219">
        <f>ROUND(I372*H372,2)</f>
        <v>0</v>
      </c>
      <c r="BL372" s="20" t="s">
        <v>130</v>
      </c>
      <c r="BM372" s="218" t="s">
        <v>575</v>
      </c>
    </row>
    <row r="373" s="2" customFormat="1">
      <c r="A373" s="41"/>
      <c r="B373" s="42"/>
      <c r="C373" s="43"/>
      <c r="D373" s="220" t="s">
        <v>132</v>
      </c>
      <c r="E373" s="43"/>
      <c r="F373" s="221" t="s">
        <v>576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132</v>
      </c>
      <c r="AU373" s="20" t="s">
        <v>88</v>
      </c>
    </row>
    <row r="374" s="2" customFormat="1" ht="21.75" customHeight="1">
      <c r="A374" s="41"/>
      <c r="B374" s="42"/>
      <c r="C374" s="207" t="s">
        <v>577</v>
      </c>
      <c r="D374" s="207" t="s">
        <v>125</v>
      </c>
      <c r="E374" s="208" t="s">
        <v>578</v>
      </c>
      <c r="F374" s="209" t="s">
        <v>579</v>
      </c>
      <c r="G374" s="210" t="s">
        <v>139</v>
      </c>
      <c r="H374" s="211">
        <v>2</v>
      </c>
      <c r="I374" s="212"/>
      <c r="J374" s="213">
        <f>ROUND(I374*H374,2)</f>
        <v>0</v>
      </c>
      <c r="K374" s="209" t="s">
        <v>129</v>
      </c>
      <c r="L374" s="47"/>
      <c r="M374" s="214" t="s">
        <v>19</v>
      </c>
      <c r="N374" s="215" t="s">
        <v>49</v>
      </c>
      <c r="O374" s="87"/>
      <c r="P374" s="216">
        <f>O374*H374</f>
        <v>0</v>
      </c>
      <c r="Q374" s="216">
        <v>7.0056599999999998</v>
      </c>
      <c r="R374" s="216">
        <f>Q374*H374</f>
        <v>14.01132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130</v>
      </c>
      <c r="AT374" s="218" t="s">
        <v>125</v>
      </c>
      <c r="AU374" s="218" t="s">
        <v>88</v>
      </c>
      <c r="AY374" s="20" t="s">
        <v>123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86</v>
      </c>
      <c r="BK374" s="219">
        <f>ROUND(I374*H374,2)</f>
        <v>0</v>
      </c>
      <c r="BL374" s="20" t="s">
        <v>130</v>
      </c>
      <c r="BM374" s="218" t="s">
        <v>580</v>
      </c>
    </row>
    <row r="375" s="2" customFormat="1">
      <c r="A375" s="41"/>
      <c r="B375" s="42"/>
      <c r="C375" s="43"/>
      <c r="D375" s="220" t="s">
        <v>132</v>
      </c>
      <c r="E375" s="43"/>
      <c r="F375" s="221" t="s">
        <v>581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132</v>
      </c>
      <c r="AU375" s="20" t="s">
        <v>88</v>
      </c>
    </row>
    <row r="376" s="2" customFormat="1" ht="16.5" customHeight="1">
      <c r="A376" s="41"/>
      <c r="B376" s="42"/>
      <c r="C376" s="207" t="s">
        <v>582</v>
      </c>
      <c r="D376" s="207" t="s">
        <v>125</v>
      </c>
      <c r="E376" s="208" t="s">
        <v>583</v>
      </c>
      <c r="F376" s="209" t="s">
        <v>584</v>
      </c>
      <c r="G376" s="210" t="s">
        <v>164</v>
      </c>
      <c r="H376" s="211">
        <v>11</v>
      </c>
      <c r="I376" s="212"/>
      <c r="J376" s="213">
        <f>ROUND(I376*H376,2)</f>
        <v>0</v>
      </c>
      <c r="K376" s="209" t="s">
        <v>129</v>
      </c>
      <c r="L376" s="47"/>
      <c r="M376" s="214" t="s">
        <v>19</v>
      </c>
      <c r="N376" s="215" t="s">
        <v>49</v>
      </c>
      <c r="O376" s="87"/>
      <c r="P376" s="216">
        <f>O376*H376</f>
        <v>0</v>
      </c>
      <c r="Q376" s="216">
        <v>0.58896999999999999</v>
      </c>
      <c r="R376" s="216">
        <f>Q376*H376</f>
        <v>6.4786700000000002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130</v>
      </c>
      <c r="AT376" s="218" t="s">
        <v>125</v>
      </c>
      <c r="AU376" s="218" t="s">
        <v>88</v>
      </c>
      <c r="AY376" s="20" t="s">
        <v>123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86</v>
      </c>
      <c r="BK376" s="219">
        <f>ROUND(I376*H376,2)</f>
        <v>0</v>
      </c>
      <c r="BL376" s="20" t="s">
        <v>130</v>
      </c>
      <c r="BM376" s="218" t="s">
        <v>585</v>
      </c>
    </row>
    <row r="377" s="2" customFormat="1">
      <c r="A377" s="41"/>
      <c r="B377" s="42"/>
      <c r="C377" s="43"/>
      <c r="D377" s="220" t="s">
        <v>132</v>
      </c>
      <c r="E377" s="43"/>
      <c r="F377" s="221" t="s">
        <v>586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132</v>
      </c>
      <c r="AU377" s="20" t="s">
        <v>88</v>
      </c>
    </row>
    <row r="378" s="2" customFormat="1" ht="16.5" customHeight="1">
      <c r="A378" s="41"/>
      <c r="B378" s="42"/>
      <c r="C378" s="258" t="s">
        <v>587</v>
      </c>
      <c r="D378" s="258" t="s">
        <v>226</v>
      </c>
      <c r="E378" s="259" t="s">
        <v>588</v>
      </c>
      <c r="F378" s="260" t="s">
        <v>589</v>
      </c>
      <c r="G378" s="261" t="s">
        <v>164</v>
      </c>
      <c r="H378" s="262">
        <v>11.109999999999999</v>
      </c>
      <c r="I378" s="263"/>
      <c r="J378" s="264">
        <f>ROUND(I378*H378,2)</f>
        <v>0</v>
      </c>
      <c r="K378" s="260" t="s">
        <v>129</v>
      </c>
      <c r="L378" s="265"/>
      <c r="M378" s="266" t="s">
        <v>19</v>
      </c>
      <c r="N378" s="267" t="s">
        <v>49</v>
      </c>
      <c r="O378" s="87"/>
      <c r="P378" s="216">
        <f>O378*H378</f>
        <v>0</v>
      </c>
      <c r="Q378" s="216">
        <v>0.21440000000000001</v>
      </c>
      <c r="R378" s="216">
        <f>Q378*H378</f>
        <v>2.3819840000000001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175</v>
      </c>
      <c r="AT378" s="218" t="s">
        <v>226</v>
      </c>
      <c r="AU378" s="218" t="s">
        <v>88</v>
      </c>
      <c r="AY378" s="20" t="s">
        <v>123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86</v>
      </c>
      <c r="BK378" s="219">
        <f>ROUND(I378*H378,2)</f>
        <v>0</v>
      </c>
      <c r="BL378" s="20" t="s">
        <v>130</v>
      </c>
      <c r="BM378" s="218" t="s">
        <v>590</v>
      </c>
    </row>
    <row r="379" s="14" customFormat="1">
      <c r="A379" s="14"/>
      <c r="B379" s="236"/>
      <c r="C379" s="237"/>
      <c r="D379" s="227" t="s">
        <v>134</v>
      </c>
      <c r="E379" s="237"/>
      <c r="F379" s="239" t="s">
        <v>591</v>
      </c>
      <c r="G379" s="237"/>
      <c r="H379" s="240">
        <v>11.109999999999999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134</v>
      </c>
      <c r="AU379" s="246" t="s">
        <v>88</v>
      </c>
      <c r="AV379" s="14" t="s">
        <v>88</v>
      </c>
      <c r="AW379" s="14" t="s">
        <v>4</v>
      </c>
      <c r="AX379" s="14" t="s">
        <v>86</v>
      </c>
      <c r="AY379" s="246" t="s">
        <v>123</v>
      </c>
    </row>
    <row r="380" s="2" customFormat="1" ht="16.5" customHeight="1">
      <c r="A380" s="41"/>
      <c r="B380" s="42"/>
      <c r="C380" s="207" t="s">
        <v>592</v>
      </c>
      <c r="D380" s="207" t="s">
        <v>125</v>
      </c>
      <c r="E380" s="208" t="s">
        <v>593</v>
      </c>
      <c r="F380" s="209" t="s">
        <v>594</v>
      </c>
      <c r="G380" s="210" t="s">
        <v>171</v>
      </c>
      <c r="H380" s="211">
        <v>2</v>
      </c>
      <c r="I380" s="212"/>
      <c r="J380" s="213">
        <f>ROUND(I380*H380,2)</f>
        <v>0</v>
      </c>
      <c r="K380" s="209" t="s">
        <v>129</v>
      </c>
      <c r="L380" s="47"/>
      <c r="M380" s="214" t="s">
        <v>19</v>
      </c>
      <c r="N380" s="215" t="s">
        <v>49</v>
      </c>
      <c r="O380" s="87"/>
      <c r="P380" s="216">
        <f>O380*H380</f>
        <v>0</v>
      </c>
      <c r="Q380" s="216">
        <v>2.3113999999999999</v>
      </c>
      <c r="R380" s="216">
        <f>Q380*H380</f>
        <v>4.6227999999999998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130</v>
      </c>
      <c r="AT380" s="218" t="s">
        <v>125</v>
      </c>
      <c r="AU380" s="218" t="s">
        <v>88</v>
      </c>
      <c r="AY380" s="20" t="s">
        <v>123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86</v>
      </c>
      <c r="BK380" s="219">
        <f>ROUND(I380*H380,2)</f>
        <v>0</v>
      </c>
      <c r="BL380" s="20" t="s">
        <v>130</v>
      </c>
      <c r="BM380" s="218" t="s">
        <v>595</v>
      </c>
    </row>
    <row r="381" s="2" customFormat="1">
      <c r="A381" s="41"/>
      <c r="B381" s="42"/>
      <c r="C381" s="43"/>
      <c r="D381" s="220" t="s">
        <v>132</v>
      </c>
      <c r="E381" s="43"/>
      <c r="F381" s="221" t="s">
        <v>596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132</v>
      </c>
      <c r="AU381" s="20" t="s">
        <v>88</v>
      </c>
    </row>
    <row r="382" s="14" customFormat="1">
      <c r="A382" s="14"/>
      <c r="B382" s="236"/>
      <c r="C382" s="237"/>
      <c r="D382" s="227" t="s">
        <v>134</v>
      </c>
      <c r="E382" s="238" t="s">
        <v>19</v>
      </c>
      <c r="F382" s="239" t="s">
        <v>597</v>
      </c>
      <c r="G382" s="237"/>
      <c r="H382" s="240">
        <v>2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134</v>
      </c>
      <c r="AU382" s="246" t="s">
        <v>88</v>
      </c>
      <c r="AV382" s="14" t="s">
        <v>88</v>
      </c>
      <c r="AW382" s="14" t="s">
        <v>37</v>
      </c>
      <c r="AX382" s="14" t="s">
        <v>86</v>
      </c>
      <c r="AY382" s="246" t="s">
        <v>123</v>
      </c>
    </row>
    <row r="383" s="2" customFormat="1" ht="16.5" customHeight="1">
      <c r="A383" s="41"/>
      <c r="B383" s="42"/>
      <c r="C383" s="207" t="s">
        <v>598</v>
      </c>
      <c r="D383" s="207" t="s">
        <v>125</v>
      </c>
      <c r="E383" s="208" t="s">
        <v>599</v>
      </c>
      <c r="F383" s="209" t="s">
        <v>600</v>
      </c>
      <c r="G383" s="210" t="s">
        <v>164</v>
      </c>
      <c r="H383" s="211">
        <v>120</v>
      </c>
      <c r="I383" s="212"/>
      <c r="J383" s="213">
        <f>ROUND(I383*H383,2)</f>
        <v>0</v>
      </c>
      <c r="K383" s="209" t="s">
        <v>129</v>
      </c>
      <c r="L383" s="47"/>
      <c r="M383" s="214" t="s">
        <v>19</v>
      </c>
      <c r="N383" s="215" t="s">
        <v>49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130</v>
      </c>
      <c r="AT383" s="218" t="s">
        <v>125</v>
      </c>
      <c r="AU383" s="218" t="s">
        <v>88</v>
      </c>
      <c r="AY383" s="20" t="s">
        <v>123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86</v>
      </c>
      <c r="BK383" s="219">
        <f>ROUND(I383*H383,2)</f>
        <v>0</v>
      </c>
      <c r="BL383" s="20" t="s">
        <v>130</v>
      </c>
      <c r="BM383" s="218" t="s">
        <v>601</v>
      </c>
    </row>
    <row r="384" s="2" customFormat="1">
      <c r="A384" s="41"/>
      <c r="B384" s="42"/>
      <c r="C384" s="43"/>
      <c r="D384" s="220" t="s">
        <v>132</v>
      </c>
      <c r="E384" s="43"/>
      <c r="F384" s="221" t="s">
        <v>602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132</v>
      </c>
      <c r="AU384" s="20" t="s">
        <v>88</v>
      </c>
    </row>
    <row r="385" s="13" customFormat="1">
      <c r="A385" s="13"/>
      <c r="B385" s="225"/>
      <c r="C385" s="226"/>
      <c r="D385" s="227" t="s">
        <v>134</v>
      </c>
      <c r="E385" s="228" t="s">
        <v>19</v>
      </c>
      <c r="F385" s="229" t="s">
        <v>159</v>
      </c>
      <c r="G385" s="226"/>
      <c r="H385" s="228" t="s">
        <v>19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134</v>
      </c>
      <c r="AU385" s="235" t="s">
        <v>88</v>
      </c>
      <c r="AV385" s="13" t="s">
        <v>86</v>
      </c>
      <c r="AW385" s="13" t="s">
        <v>37</v>
      </c>
      <c r="AX385" s="13" t="s">
        <v>78</v>
      </c>
      <c r="AY385" s="235" t="s">
        <v>123</v>
      </c>
    </row>
    <row r="386" s="14" customFormat="1">
      <c r="A386" s="14"/>
      <c r="B386" s="236"/>
      <c r="C386" s="237"/>
      <c r="D386" s="227" t="s">
        <v>134</v>
      </c>
      <c r="E386" s="238" t="s">
        <v>19</v>
      </c>
      <c r="F386" s="239" t="s">
        <v>603</v>
      </c>
      <c r="G386" s="237"/>
      <c r="H386" s="240">
        <v>120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134</v>
      </c>
      <c r="AU386" s="246" t="s">
        <v>88</v>
      </c>
      <c r="AV386" s="14" t="s">
        <v>88</v>
      </c>
      <c r="AW386" s="14" t="s">
        <v>37</v>
      </c>
      <c r="AX386" s="14" t="s">
        <v>86</v>
      </c>
      <c r="AY386" s="246" t="s">
        <v>123</v>
      </c>
    </row>
    <row r="387" s="2" customFormat="1" ht="21.75" customHeight="1">
      <c r="A387" s="41"/>
      <c r="B387" s="42"/>
      <c r="C387" s="207" t="s">
        <v>604</v>
      </c>
      <c r="D387" s="207" t="s">
        <v>125</v>
      </c>
      <c r="E387" s="208" t="s">
        <v>605</v>
      </c>
      <c r="F387" s="209" t="s">
        <v>606</v>
      </c>
      <c r="G387" s="210" t="s">
        <v>128</v>
      </c>
      <c r="H387" s="211">
        <v>839</v>
      </c>
      <c r="I387" s="212"/>
      <c r="J387" s="213">
        <f>ROUND(I387*H387,2)</f>
        <v>0</v>
      </c>
      <c r="K387" s="209" t="s">
        <v>129</v>
      </c>
      <c r="L387" s="47"/>
      <c r="M387" s="214" t="s">
        <v>19</v>
      </c>
      <c r="N387" s="215" t="s">
        <v>49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0.01</v>
      </c>
      <c r="T387" s="217">
        <f>S387*H387</f>
        <v>8.3900000000000006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130</v>
      </c>
      <c r="AT387" s="218" t="s">
        <v>125</v>
      </c>
      <c r="AU387" s="218" t="s">
        <v>88</v>
      </c>
      <c r="AY387" s="20" t="s">
        <v>123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86</v>
      </c>
      <c r="BK387" s="219">
        <f>ROUND(I387*H387,2)</f>
        <v>0</v>
      </c>
      <c r="BL387" s="20" t="s">
        <v>130</v>
      </c>
      <c r="BM387" s="218" t="s">
        <v>607</v>
      </c>
    </row>
    <row r="388" s="2" customFormat="1">
      <c r="A388" s="41"/>
      <c r="B388" s="42"/>
      <c r="C388" s="43"/>
      <c r="D388" s="220" t="s">
        <v>132</v>
      </c>
      <c r="E388" s="43"/>
      <c r="F388" s="221" t="s">
        <v>608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132</v>
      </c>
      <c r="AU388" s="20" t="s">
        <v>88</v>
      </c>
    </row>
    <row r="389" s="13" customFormat="1">
      <c r="A389" s="13"/>
      <c r="B389" s="225"/>
      <c r="C389" s="226"/>
      <c r="D389" s="227" t="s">
        <v>134</v>
      </c>
      <c r="E389" s="228" t="s">
        <v>19</v>
      </c>
      <c r="F389" s="229" t="s">
        <v>339</v>
      </c>
      <c r="G389" s="226"/>
      <c r="H389" s="228" t="s">
        <v>19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134</v>
      </c>
      <c r="AU389" s="235" t="s">
        <v>88</v>
      </c>
      <c r="AV389" s="13" t="s">
        <v>86</v>
      </c>
      <c r="AW389" s="13" t="s">
        <v>37</v>
      </c>
      <c r="AX389" s="13" t="s">
        <v>78</v>
      </c>
      <c r="AY389" s="235" t="s">
        <v>123</v>
      </c>
    </row>
    <row r="390" s="14" customFormat="1">
      <c r="A390" s="14"/>
      <c r="B390" s="236"/>
      <c r="C390" s="237"/>
      <c r="D390" s="227" t="s">
        <v>134</v>
      </c>
      <c r="E390" s="238" t="s">
        <v>19</v>
      </c>
      <c r="F390" s="239" t="s">
        <v>609</v>
      </c>
      <c r="G390" s="237"/>
      <c r="H390" s="240">
        <v>839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134</v>
      </c>
      <c r="AU390" s="246" t="s">
        <v>88</v>
      </c>
      <c r="AV390" s="14" t="s">
        <v>88</v>
      </c>
      <c r="AW390" s="14" t="s">
        <v>37</v>
      </c>
      <c r="AX390" s="14" t="s">
        <v>86</v>
      </c>
      <c r="AY390" s="246" t="s">
        <v>123</v>
      </c>
    </row>
    <row r="391" s="2" customFormat="1" ht="33" customHeight="1">
      <c r="A391" s="41"/>
      <c r="B391" s="42"/>
      <c r="C391" s="207" t="s">
        <v>610</v>
      </c>
      <c r="D391" s="207" t="s">
        <v>125</v>
      </c>
      <c r="E391" s="208" t="s">
        <v>611</v>
      </c>
      <c r="F391" s="209" t="s">
        <v>612</v>
      </c>
      <c r="G391" s="210" t="s">
        <v>139</v>
      </c>
      <c r="H391" s="211">
        <v>2</v>
      </c>
      <c r="I391" s="212"/>
      <c r="J391" s="213">
        <f>ROUND(I391*H391,2)</f>
        <v>0</v>
      </c>
      <c r="K391" s="209" t="s">
        <v>129</v>
      </c>
      <c r="L391" s="47"/>
      <c r="M391" s="214" t="s">
        <v>19</v>
      </c>
      <c r="N391" s="215" t="s">
        <v>49</v>
      </c>
      <c r="O391" s="87"/>
      <c r="P391" s="216">
        <f>O391*H391</f>
        <v>0</v>
      </c>
      <c r="Q391" s="216">
        <v>0</v>
      </c>
      <c r="R391" s="216">
        <f>Q391*H391</f>
        <v>0</v>
      </c>
      <c r="S391" s="216">
        <v>0.082000000000000003</v>
      </c>
      <c r="T391" s="217">
        <f>S391*H391</f>
        <v>0.16400000000000001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130</v>
      </c>
      <c r="AT391" s="218" t="s">
        <v>125</v>
      </c>
      <c r="AU391" s="218" t="s">
        <v>88</v>
      </c>
      <c r="AY391" s="20" t="s">
        <v>123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86</v>
      </c>
      <c r="BK391" s="219">
        <f>ROUND(I391*H391,2)</f>
        <v>0</v>
      </c>
      <c r="BL391" s="20" t="s">
        <v>130</v>
      </c>
      <c r="BM391" s="218" t="s">
        <v>613</v>
      </c>
    </row>
    <row r="392" s="2" customFormat="1">
      <c r="A392" s="41"/>
      <c r="B392" s="42"/>
      <c r="C392" s="43"/>
      <c r="D392" s="220" t="s">
        <v>132</v>
      </c>
      <c r="E392" s="43"/>
      <c r="F392" s="221" t="s">
        <v>614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132</v>
      </c>
      <c r="AU392" s="20" t="s">
        <v>88</v>
      </c>
    </row>
    <row r="393" s="12" customFormat="1" ht="20.88" customHeight="1">
      <c r="A393" s="12"/>
      <c r="B393" s="191"/>
      <c r="C393" s="192"/>
      <c r="D393" s="193" t="s">
        <v>77</v>
      </c>
      <c r="E393" s="205" t="s">
        <v>615</v>
      </c>
      <c r="F393" s="205" t="s">
        <v>616</v>
      </c>
      <c r="G393" s="192"/>
      <c r="H393" s="192"/>
      <c r="I393" s="195"/>
      <c r="J393" s="206">
        <f>BK393</f>
        <v>0</v>
      </c>
      <c r="K393" s="192"/>
      <c r="L393" s="197"/>
      <c r="M393" s="198"/>
      <c r="N393" s="199"/>
      <c r="O393" s="199"/>
      <c r="P393" s="200">
        <f>SUM(P394:P415)</f>
        <v>0</v>
      </c>
      <c r="Q393" s="199"/>
      <c r="R393" s="200">
        <f>SUM(R394:R415)</f>
        <v>0</v>
      </c>
      <c r="S393" s="199"/>
      <c r="T393" s="201">
        <f>SUM(T394:T415)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2" t="s">
        <v>86</v>
      </c>
      <c r="AT393" s="203" t="s">
        <v>77</v>
      </c>
      <c r="AU393" s="203" t="s">
        <v>88</v>
      </c>
      <c r="AY393" s="202" t="s">
        <v>123</v>
      </c>
      <c r="BK393" s="204">
        <f>SUM(BK394:BK415)</f>
        <v>0</v>
      </c>
    </row>
    <row r="394" s="2" customFormat="1" ht="24.15" customHeight="1">
      <c r="A394" s="41"/>
      <c r="B394" s="42"/>
      <c r="C394" s="207" t="s">
        <v>617</v>
      </c>
      <c r="D394" s="207" t="s">
        <v>125</v>
      </c>
      <c r="E394" s="208" t="s">
        <v>618</v>
      </c>
      <c r="F394" s="209" t="s">
        <v>619</v>
      </c>
      <c r="G394" s="210" t="s">
        <v>229</v>
      </c>
      <c r="H394" s="211">
        <v>133.86600000000001</v>
      </c>
      <c r="I394" s="212"/>
      <c r="J394" s="213">
        <f>ROUND(I394*H394,2)</f>
        <v>0</v>
      </c>
      <c r="K394" s="209" t="s">
        <v>129</v>
      </c>
      <c r="L394" s="47"/>
      <c r="M394" s="214" t="s">
        <v>19</v>
      </c>
      <c r="N394" s="215" t="s">
        <v>49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130</v>
      </c>
      <c r="AT394" s="218" t="s">
        <v>125</v>
      </c>
      <c r="AU394" s="218" t="s">
        <v>142</v>
      </c>
      <c r="AY394" s="20" t="s">
        <v>123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86</v>
      </c>
      <c r="BK394" s="219">
        <f>ROUND(I394*H394,2)</f>
        <v>0</v>
      </c>
      <c r="BL394" s="20" t="s">
        <v>130</v>
      </c>
      <c r="BM394" s="218" t="s">
        <v>620</v>
      </c>
    </row>
    <row r="395" s="2" customFormat="1">
      <c r="A395" s="41"/>
      <c r="B395" s="42"/>
      <c r="C395" s="43"/>
      <c r="D395" s="220" t="s">
        <v>132</v>
      </c>
      <c r="E395" s="43"/>
      <c r="F395" s="221" t="s">
        <v>621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132</v>
      </c>
      <c r="AU395" s="20" t="s">
        <v>142</v>
      </c>
    </row>
    <row r="396" s="14" customFormat="1">
      <c r="A396" s="14"/>
      <c r="B396" s="236"/>
      <c r="C396" s="237"/>
      <c r="D396" s="227" t="s">
        <v>134</v>
      </c>
      <c r="E396" s="238" t="s">
        <v>19</v>
      </c>
      <c r="F396" s="239" t="s">
        <v>622</v>
      </c>
      <c r="G396" s="237"/>
      <c r="H396" s="240">
        <v>6.0759999999999996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134</v>
      </c>
      <c r="AU396" s="246" t="s">
        <v>142</v>
      </c>
      <c r="AV396" s="14" t="s">
        <v>88</v>
      </c>
      <c r="AW396" s="14" t="s">
        <v>37</v>
      </c>
      <c r="AX396" s="14" t="s">
        <v>78</v>
      </c>
      <c r="AY396" s="246" t="s">
        <v>123</v>
      </c>
    </row>
    <row r="397" s="14" customFormat="1">
      <c r="A397" s="14"/>
      <c r="B397" s="236"/>
      <c r="C397" s="237"/>
      <c r="D397" s="227" t="s">
        <v>134</v>
      </c>
      <c r="E397" s="238" t="s">
        <v>19</v>
      </c>
      <c r="F397" s="239" t="s">
        <v>623</v>
      </c>
      <c r="G397" s="237"/>
      <c r="H397" s="240">
        <v>8.3900000000000006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134</v>
      </c>
      <c r="AU397" s="246" t="s">
        <v>142</v>
      </c>
      <c r="AV397" s="14" t="s">
        <v>88</v>
      </c>
      <c r="AW397" s="14" t="s">
        <v>37</v>
      </c>
      <c r="AX397" s="14" t="s">
        <v>78</v>
      </c>
      <c r="AY397" s="246" t="s">
        <v>123</v>
      </c>
    </row>
    <row r="398" s="14" customFormat="1">
      <c r="A398" s="14"/>
      <c r="B398" s="236"/>
      <c r="C398" s="237"/>
      <c r="D398" s="227" t="s">
        <v>134</v>
      </c>
      <c r="E398" s="238" t="s">
        <v>19</v>
      </c>
      <c r="F398" s="239" t="s">
        <v>624</v>
      </c>
      <c r="G398" s="237"/>
      <c r="H398" s="240">
        <v>119.40000000000001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134</v>
      </c>
      <c r="AU398" s="246" t="s">
        <v>142</v>
      </c>
      <c r="AV398" s="14" t="s">
        <v>88</v>
      </c>
      <c r="AW398" s="14" t="s">
        <v>37</v>
      </c>
      <c r="AX398" s="14" t="s">
        <v>78</v>
      </c>
      <c r="AY398" s="246" t="s">
        <v>123</v>
      </c>
    </row>
    <row r="399" s="15" customFormat="1">
      <c r="A399" s="15"/>
      <c r="B399" s="247"/>
      <c r="C399" s="248"/>
      <c r="D399" s="227" t="s">
        <v>134</v>
      </c>
      <c r="E399" s="249" t="s">
        <v>19</v>
      </c>
      <c r="F399" s="250" t="s">
        <v>153</v>
      </c>
      <c r="G399" s="248"/>
      <c r="H399" s="251">
        <v>133.86600000000001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7" t="s">
        <v>134</v>
      </c>
      <c r="AU399" s="257" t="s">
        <v>142</v>
      </c>
      <c r="AV399" s="15" t="s">
        <v>130</v>
      </c>
      <c r="AW399" s="15" t="s">
        <v>37</v>
      </c>
      <c r="AX399" s="15" t="s">
        <v>86</v>
      </c>
      <c r="AY399" s="257" t="s">
        <v>123</v>
      </c>
    </row>
    <row r="400" s="2" customFormat="1" ht="24.15" customHeight="1">
      <c r="A400" s="41"/>
      <c r="B400" s="42"/>
      <c r="C400" s="207" t="s">
        <v>625</v>
      </c>
      <c r="D400" s="207" t="s">
        <v>125</v>
      </c>
      <c r="E400" s="208" t="s">
        <v>626</v>
      </c>
      <c r="F400" s="209" t="s">
        <v>627</v>
      </c>
      <c r="G400" s="210" t="s">
        <v>229</v>
      </c>
      <c r="H400" s="211">
        <v>1740.258</v>
      </c>
      <c r="I400" s="212"/>
      <c r="J400" s="213">
        <f>ROUND(I400*H400,2)</f>
        <v>0</v>
      </c>
      <c r="K400" s="209" t="s">
        <v>129</v>
      </c>
      <c r="L400" s="47"/>
      <c r="M400" s="214" t="s">
        <v>19</v>
      </c>
      <c r="N400" s="215" t="s">
        <v>49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130</v>
      </c>
      <c r="AT400" s="218" t="s">
        <v>125</v>
      </c>
      <c r="AU400" s="218" t="s">
        <v>142</v>
      </c>
      <c r="AY400" s="20" t="s">
        <v>123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86</v>
      </c>
      <c r="BK400" s="219">
        <f>ROUND(I400*H400,2)</f>
        <v>0</v>
      </c>
      <c r="BL400" s="20" t="s">
        <v>130</v>
      </c>
      <c r="BM400" s="218" t="s">
        <v>628</v>
      </c>
    </row>
    <row r="401" s="2" customFormat="1">
      <c r="A401" s="41"/>
      <c r="B401" s="42"/>
      <c r="C401" s="43"/>
      <c r="D401" s="220" t="s">
        <v>132</v>
      </c>
      <c r="E401" s="43"/>
      <c r="F401" s="221" t="s">
        <v>629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132</v>
      </c>
      <c r="AU401" s="20" t="s">
        <v>142</v>
      </c>
    </row>
    <row r="402" s="14" customFormat="1">
      <c r="A402" s="14"/>
      <c r="B402" s="236"/>
      <c r="C402" s="237"/>
      <c r="D402" s="227" t="s">
        <v>134</v>
      </c>
      <c r="E402" s="238" t="s">
        <v>19</v>
      </c>
      <c r="F402" s="239" t="s">
        <v>630</v>
      </c>
      <c r="G402" s="237"/>
      <c r="H402" s="240">
        <v>1740.258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134</v>
      </c>
      <c r="AU402" s="246" t="s">
        <v>142</v>
      </c>
      <c r="AV402" s="14" t="s">
        <v>88</v>
      </c>
      <c r="AW402" s="14" t="s">
        <v>37</v>
      </c>
      <c r="AX402" s="14" t="s">
        <v>86</v>
      </c>
      <c r="AY402" s="246" t="s">
        <v>123</v>
      </c>
    </row>
    <row r="403" s="2" customFormat="1" ht="24.15" customHeight="1">
      <c r="A403" s="41"/>
      <c r="B403" s="42"/>
      <c r="C403" s="207" t="s">
        <v>631</v>
      </c>
      <c r="D403" s="207" t="s">
        <v>125</v>
      </c>
      <c r="E403" s="208" t="s">
        <v>632</v>
      </c>
      <c r="F403" s="209" t="s">
        <v>633</v>
      </c>
      <c r="G403" s="210" t="s">
        <v>229</v>
      </c>
      <c r="H403" s="211">
        <v>0.16400000000000001</v>
      </c>
      <c r="I403" s="212"/>
      <c r="J403" s="213">
        <f>ROUND(I403*H403,2)</f>
        <v>0</v>
      </c>
      <c r="K403" s="209" t="s">
        <v>129</v>
      </c>
      <c r="L403" s="47"/>
      <c r="M403" s="214" t="s">
        <v>19</v>
      </c>
      <c r="N403" s="215" t="s">
        <v>49</v>
      </c>
      <c r="O403" s="87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130</v>
      </c>
      <c r="AT403" s="218" t="s">
        <v>125</v>
      </c>
      <c r="AU403" s="218" t="s">
        <v>142</v>
      </c>
      <c r="AY403" s="20" t="s">
        <v>123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86</v>
      </c>
      <c r="BK403" s="219">
        <f>ROUND(I403*H403,2)</f>
        <v>0</v>
      </c>
      <c r="BL403" s="20" t="s">
        <v>130</v>
      </c>
      <c r="BM403" s="218" t="s">
        <v>634</v>
      </c>
    </row>
    <row r="404" s="2" customFormat="1">
      <c r="A404" s="41"/>
      <c r="B404" s="42"/>
      <c r="C404" s="43"/>
      <c r="D404" s="220" t="s">
        <v>132</v>
      </c>
      <c r="E404" s="43"/>
      <c r="F404" s="221" t="s">
        <v>635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132</v>
      </c>
      <c r="AU404" s="20" t="s">
        <v>142</v>
      </c>
    </row>
    <row r="405" s="14" customFormat="1">
      <c r="A405" s="14"/>
      <c r="B405" s="236"/>
      <c r="C405" s="237"/>
      <c r="D405" s="227" t="s">
        <v>134</v>
      </c>
      <c r="E405" s="238" t="s">
        <v>19</v>
      </c>
      <c r="F405" s="239" t="s">
        <v>636</v>
      </c>
      <c r="G405" s="237"/>
      <c r="H405" s="240">
        <v>0.16400000000000001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134</v>
      </c>
      <c r="AU405" s="246" t="s">
        <v>142</v>
      </c>
      <c r="AV405" s="14" t="s">
        <v>88</v>
      </c>
      <c r="AW405" s="14" t="s">
        <v>37</v>
      </c>
      <c r="AX405" s="14" t="s">
        <v>78</v>
      </c>
      <c r="AY405" s="246" t="s">
        <v>123</v>
      </c>
    </row>
    <row r="406" s="15" customFormat="1">
      <c r="A406" s="15"/>
      <c r="B406" s="247"/>
      <c r="C406" s="248"/>
      <c r="D406" s="227" t="s">
        <v>134</v>
      </c>
      <c r="E406" s="249" t="s">
        <v>19</v>
      </c>
      <c r="F406" s="250" t="s">
        <v>153</v>
      </c>
      <c r="G406" s="248"/>
      <c r="H406" s="251">
        <v>0.16400000000000001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7" t="s">
        <v>134</v>
      </c>
      <c r="AU406" s="257" t="s">
        <v>142</v>
      </c>
      <c r="AV406" s="15" t="s">
        <v>130</v>
      </c>
      <c r="AW406" s="15" t="s">
        <v>37</v>
      </c>
      <c r="AX406" s="15" t="s">
        <v>86</v>
      </c>
      <c r="AY406" s="257" t="s">
        <v>123</v>
      </c>
    </row>
    <row r="407" s="2" customFormat="1" ht="24.15" customHeight="1">
      <c r="A407" s="41"/>
      <c r="B407" s="42"/>
      <c r="C407" s="207" t="s">
        <v>637</v>
      </c>
      <c r="D407" s="207" t="s">
        <v>125</v>
      </c>
      <c r="E407" s="208" t="s">
        <v>638</v>
      </c>
      <c r="F407" s="209" t="s">
        <v>627</v>
      </c>
      <c r="G407" s="210" t="s">
        <v>229</v>
      </c>
      <c r="H407" s="211">
        <v>2.1320000000000001</v>
      </c>
      <c r="I407" s="212"/>
      <c r="J407" s="213">
        <f>ROUND(I407*H407,2)</f>
        <v>0</v>
      </c>
      <c r="K407" s="209" t="s">
        <v>129</v>
      </c>
      <c r="L407" s="47"/>
      <c r="M407" s="214" t="s">
        <v>19</v>
      </c>
      <c r="N407" s="215" t="s">
        <v>49</v>
      </c>
      <c r="O407" s="87"/>
      <c r="P407" s="216">
        <f>O407*H407</f>
        <v>0</v>
      </c>
      <c r="Q407" s="216">
        <v>0</v>
      </c>
      <c r="R407" s="216">
        <f>Q407*H407</f>
        <v>0</v>
      </c>
      <c r="S407" s="216">
        <v>0</v>
      </c>
      <c r="T407" s="21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8" t="s">
        <v>130</v>
      </c>
      <c r="AT407" s="218" t="s">
        <v>125</v>
      </c>
      <c r="AU407" s="218" t="s">
        <v>142</v>
      </c>
      <c r="AY407" s="20" t="s">
        <v>123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20" t="s">
        <v>86</v>
      </c>
      <c r="BK407" s="219">
        <f>ROUND(I407*H407,2)</f>
        <v>0</v>
      </c>
      <c r="BL407" s="20" t="s">
        <v>130</v>
      </c>
      <c r="BM407" s="218" t="s">
        <v>639</v>
      </c>
    </row>
    <row r="408" s="2" customFormat="1">
      <c r="A408" s="41"/>
      <c r="B408" s="42"/>
      <c r="C408" s="43"/>
      <c r="D408" s="220" t="s">
        <v>132</v>
      </c>
      <c r="E408" s="43"/>
      <c r="F408" s="221" t="s">
        <v>640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132</v>
      </c>
      <c r="AU408" s="20" t="s">
        <v>142</v>
      </c>
    </row>
    <row r="409" s="14" customFormat="1">
      <c r="A409" s="14"/>
      <c r="B409" s="236"/>
      <c r="C409" s="237"/>
      <c r="D409" s="227" t="s">
        <v>134</v>
      </c>
      <c r="E409" s="238" t="s">
        <v>19</v>
      </c>
      <c r="F409" s="239" t="s">
        <v>641</v>
      </c>
      <c r="G409" s="237"/>
      <c r="H409" s="240">
        <v>2.1320000000000001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134</v>
      </c>
      <c r="AU409" s="246" t="s">
        <v>142</v>
      </c>
      <c r="AV409" s="14" t="s">
        <v>88</v>
      </c>
      <c r="AW409" s="14" t="s">
        <v>37</v>
      </c>
      <c r="AX409" s="14" t="s">
        <v>86</v>
      </c>
      <c r="AY409" s="246" t="s">
        <v>123</v>
      </c>
    </row>
    <row r="410" s="2" customFormat="1" ht="16.5" customHeight="1">
      <c r="A410" s="41"/>
      <c r="B410" s="42"/>
      <c r="C410" s="207" t="s">
        <v>642</v>
      </c>
      <c r="D410" s="207" t="s">
        <v>125</v>
      </c>
      <c r="E410" s="208" t="s">
        <v>643</v>
      </c>
      <c r="F410" s="209" t="s">
        <v>644</v>
      </c>
      <c r="G410" s="210" t="s">
        <v>229</v>
      </c>
      <c r="H410" s="211">
        <v>133.86600000000001</v>
      </c>
      <c r="I410" s="212"/>
      <c r="J410" s="213">
        <f>ROUND(I410*H410,2)</f>
        <v>0</v>
      </c>
      <c r="K410" s="209" t="s">
        <v>129</v>
      </c>
      <c r="L410" s="47"/>
      <c r="M410" s="214" t="s">
        <v>19</v>
      </c>
      <c r="N410" s="215" t="s">
        <v>49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130</v>
      </c>
      <c r="AT410" s="218" t="s">
        <v>125</v>
      </c>
      <c r="AU410" s="218" t="s">
        <v>142</v>
      </c>
      <c r="AY410" s="20" t="s">
        <v>123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86</v>
      </c>
      <c r="BK410" s="219">
        <f>ROUND(I410*H410,2)</f>
        <v>0</v>
      </c>
      <c r="BL410" s="20" t="s">
        <v>130</v>
      </c>
      <c r="BM410" s="218" t="s">
        <v>645</v>
      </c>
    </row>
    <row r="411" s="2" customFormat="1">
      <c r="A411" s="41"/>
      <c r="B411" s="42"/>
      <c r="C411" s="43"/>
      <c r="D411" s="220" t="s">
        <v>132</v>
      </c>
      <c r="E411" s="43"/>
      <c r="F411" s="221" t="s">
        <v>646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132</v>
      </c>
      <c r="AU411" s="20" t="s">
        <v>142</v>
      </c>
    </row>
    <row r="412" s="14" customFormat="1">
      <c r="A412" s="14"/>
      <c r="B412" s="236"/>
      <c r="C412" s="237"/>
      <c r="D412" s="227" t="s">
        <v>134</v>
      </c>
      <c r="E412" s="238" t="s">
        <v>19</v>
      </c>
      <c r="F412" s="239" t="s">
        <v>647</v>
      </c>
      <c r="G412" s="237"/>
      <c r="H412" s="240">
        <v>133.86600000000001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134</v>
      </c>
      <c r="AU412" s="246" t="s">
        <v>142</v>
      </c>
      <c r="AV412" s="14" t="s">
        <v>88</v>
      </c>
      <c r="AW412" s="14" t="s">
        <v>37</v>
      </c>
      <c r="AX412" s="14" t="s">
        <v>78</v>
      </c>
      <c r="AY412" s="246" t="s">
        <v>123</v>
      </c>
    </row>
    <row r="413" s="15" customFormat="1">
      <c r="A413" s="15"/>
      <c r="B413" s="247"/>
      <c r="C413" s="248"/>
      <c r="D413" s="227" t="s">
        <v>134</v>
      </c>
      <c r="E413" s="249" t="s">
        <v>19</v>
      </c>
      <c r="F413" s="250" t="s">
        <v>153</v>
      </c>
      <c r="G413" s="248"/>
      <c r="H413" s="251">
        <v>133.86600000000001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7" t="s">
        <v>134</v>
      </c>
      <c r="AU413" s="257" t="s">
        <v>142</v>
      </c>
      <c r="AV413" s="15" t="s">
        <v>130</v>
      </c>
      <c r="AW413" s="15" t="s">
        <v>37</v>
      </c>
      <c r="AX413" s="15" t="s">
        <v>86</v>
      </c>
      <c r="AY413" s="257" t="s">
        <v>123</v>
      </c>
    </row>
    <row r="414" s="2" customFormat="1" ht="24.15" customHeight="1">
      <c r="A414" s="41"/>
      <c r="B414" s="42"/>
      <c r="C414" s="207" t="s">
        <v>648</v>
      </c>
      <c r="D414" s="207" t="s">
        <v>125</v>
      </c>
      <c r="E414" s="208" t="s">
        <v>649</v>
      </c>
      <c r="F414" s="209" t="s">
        <v>650</v>
      </c>
      <c r="G414" s="210" t="s">
        <v>229</v>
      </c>
      <c r="H414" s="211">
        <v>1423.4110000000001</v>
      </c>
      <c r="I414" s="212"/>
      <c r="J414" s="213">
        <f>ROUND(I414*H414,2)</f>
        <v>0</v>
      </c>
      <c r="K414" s="209" t="s">
        <v>129</v>
      </c>
      <c r="L414" s="47"/>
      <c r="M414" s="214" t="s">
        <v>19</v>
      </c>
      <c r="N414" s="215" t="s">
        <v>49</v>
      </c>
      <c r="O414" s="87"/>
      <c r="P414" s="216">
        <f>O414*H414</f>
        <v>0</v>
      </c>
      <c r="Q414" s="216">
        <v>0</v>
      </c>
      <c r="R414" s="216">
        <f>Q414*H414</f>
        <v>0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130</v>
      </c>
      <c r="AT414" s="218" t="s">
        <v>125</v>
      </c>
      <c r="AU414" s="218" t="s">
        <v>142</v>
      </c>
      <c r="AY414" s="20" t="s">
        <v>123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20" t="s">
        <v>86</v>
      </c>
      <c r="BK414" s="219">
        <f>ROUND(I414*H414,2)</f>
        <v>0</v>
      </c>
      <c r="BL414" s="20" t="s">
        <v>130</v>
      </c>
      <c r="BM414" s="218" t="s">
        <v>651</v>
      </c>
    </row>
    <row r="415" s="2" customFormat="1">
      <c r="A415" s="41"/>
      <c r="B415" s="42"/>
      <c r="C415" s="43"/>
      <c r="D415" s="220" t="s">
        <v>132</v>
      </c>
      <c r="E415" s="43"/>
      <c r="F415" s="221" t="s">
        <v>652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132</v>
      </c>
      <c r="AU415" s="20" t="s">
        <v>142</v>
      </c>
    </row>
    <row r="416" s="12" customFormat="1" ht="22.8" customHeight="1">
      <c r="A416" s="12"/>
      <c r="B416" s="191"/>
      <c r="C416" s="192"/>
      <c r="D416" s="193" t="s">
        <v>77</v>
      </c>
      <c r="E416" s="205" t="s">
        <v>653</v>
      </c>
      <c r="F416" s="205" t="s">
        <v>654</v>
      </c>
      <c r="G416" s="192"/>
      <c r="H416" s="192"/>
      <c r="I416" s="195"/>
      <c r="J416" s="206">
        <f>BK416</f>
        <v>0</v>
      </c>
      <c r="K416" s="192"/>
      <c r="L416" s="197"/>
      <c r="M416" s="198"/>
      <c r="N416" s="199"/>
      <c r="O416" s="199"/>
      <c r="P416" s="200">
        <f>SUM(P417:P425)</f>
        <v>0</v>
      </c>
      <c r="Q416" s="199"/>
      <c r="R416" s="200">
        <f>SUM(R417:R425)</f>
        <v>0</v>
      </c>
      <c r="S416" s="199"/>
      <c r="T416" s="201">
        <f>SUM(T417:T425)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2" t="s">
        <v>86</v>
      </c>
      <c r="AT416" s="203" t="s">
        <v>77</v>
      </c>
      <c r="AU416" s="203" t="s">
        <v>86</v>
      </c>
      <c r="AY416" s="202" t="s">
        <v>123</v>
      </c>
      <c r="BK416" s="204">
        <f>SUM(BK417:BK425)</f>
        <v>0</v>
      </c>
    </row>
    <row r="417" s="2" customFormat="1" ht="24.15" customHeight="1">
      <c r="A417" s="41"/>
      <c r="B417" s="42"/>
      <c r="C417" s="207" t="s">
        <v>655</v>
      </c>
      <c r="D417" s="207" t="s">
        <v>125</v>
      </c>
      <c r="E417" s="208" t="s">
        <v>656</v>
      </c>
      <c r="F417" s="209" t="s">
        <v>657</v>
      </c>
      <c r="G417" s="210" t="s">
        <v>229</v>
      </c>
      <c r="H417" s="211">
        <v>0.16400000000000001</v>
      </c>
      <c r="I417" s="212"/>
      <c r="J417" s="213">
        <f>ROUND(I417*H417,2)</f>
        <v>0</v>
      </c>
      <c r="K417" s="209" t="s">
        <v>129</v>
      </c>
      <c r="L417" s="47"/>
      <c r="M417" s="214" t="s">
        <v>19</v>
      </c>
      <c r="N417" s="215" t="s">
        <v>49</v>
      </c>
      <c r="O417" s="87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130</v>
      </c>
      <c r="AT417" s="218" t="s">
        <v>125</v>
      </c>
      <c r="AU417" s="218" t="s">
        <v>88</v>
      </c>
      <c r="AY417" s="20" t="s">
        <v>123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86</v>
      </c>
      <c r="BK417" s="219">
        <f>ROUND(I417*H417,2)</f>
        <v>0</v>
      </c>
      <c r="BL417" s="20" t="s">
        <v>130</v>
      </c>
      <c r="BM417" s="218" t="s">
        <v>658</v>
      </c>
    </row>
    <row r="418" s="2" customFormat="1">
      <c r="A418" s="41"/>
      <c r="B418" s="42"/>
      <c r="C418" s="43"/>
      <c r="D418" s="220" t="s">
        <v>132</v>
      </c>
      <c r="E418" s="43"/>
      <c r="F418" s="221" t="s">
        <v>659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132</v>
      </c>
      <c r="AU418" s="20" t="s">
        <v>88</v>
      </c>
    </row>
    <row r="419" s="14" customFormat="1">
      <c r="A419" s="14"/>
      <c r="B419" s="236"/>
      <c r="C419" s="237"/>
      <c r="D419" s="227" t="s">
        <v>134</v>
      </c>
      <c r="E419" s="238" t="s">
        <v>19</v>
      </c>
      <c r="F419" s="239" t="s">
        <v>636</v>
      </c>
      <c r="G419" s="237"/>
      <c r="H419" s="240">
        <v>0.16400000000000001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134</v>
      </c>
      <c r="AU419" s="246" t="s">
        <v>88</v>
      </c>
      <c r="AV419" s="14" t="s">
        <v>88</v>
      </c>
      <c r="AW419" s="14" t="s">
        <v>37</v>
      </c>
      <c r="AX419" s="14" t="s">
        <v>86</v>
      </c>
      <c r="AY419" s="246" t="s">
        <v>123</v>
      </c>
    </row>
    <row r="420" s="2" customFormat="1" ht="24.15" customHeight="1">
      <c r="A420" s="41"/>
      <c r="B420" s="42"/>
      <c r="C420" s="207" t="s">
        <v>660</v>
      </c>
      <c r="D420" s="207" t="s">
        <v>125</v>
      </c>
      <c r="E420" s="208" t="s">
        <v>661</v>
      </c>
      <c r="F420" s="209" t="s">
        <v>240</v>
      </c>
      <c r="G420" s="210" t="s">
        <v>229</v>
      </c>
      <c r="H420" s="211">
        <v>119.40000000000001</v>
      </c>
      <c r="I420" s="212"/>
      <c r="J420" s="213">
        <f>ROUND(I420*H420,2)</f>
        <v>0</v>
      </c>
      <c r="K420" s="209" t="s">
        <v>129</v>
      </c>
      <c r="L420" s="47"/>
      <c r="M420" s="214" t="s">
        <v>19</v>
      </c>
      <c r="N420" s="215" t="s">
        <v>49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130</v>
      </c>
      <c r="AT420" s="218" t="s">
        <v>125</v>
      </c>
      <c r="AU420" s="218" t="s">
        <v>88</v>
      </c>
      <c r="AY420" s="20" t="s">
        <v>123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86</v>
      </c>
      <c r="BK420" s="219">
        <f>ROUND(I420*H420,2)</f>
        <v>0</v>
      </c>
      <c r="BL420" s="20" t="s">
        <v>130</v>
      </c>
      <c r="BM420" s="218" t="s">
        <v>662</v>
      </c>
    </row>
    <row r="421" s="2" customFormat="1">
      <c r="A421" s="41"/>
      <c r="B421" s="42"/>
      <c r="C421" s="43"/>
      <c r="D421" s="220" t="s">
        <v>132</v>
      </c>
      <c r="E421" s="43"/>
      <c r="F421" s="221" t="s">
        <v>663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132</v>
      </c>
      <c r="AU421" s="20" t="s">
        <v>88</v>
      </c>
    </row>
    <row r="422" s="14" customFormat="1">
      <c r="A422" s="14"/>
      <c r="B422" s="236"/>
      <c r="C422" s="237"/>
      <c r="D422" s="227" t="s">
        <v>134</v>
      </c>
      <c r="E422" s="238" t="s">
        <v>19</v>
      </c>
      <c r="F422" s="239" t="s">
        <v>624</v>
      </c>
      <c r="G422" s="237"/>
      <c r="H422" s="240">
        <v>119.40000000000001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134</v>
      </c>
      <c r="AU422" s="246" t="s">
        <v>88</v>
      </c>
      <c r="AV422" s="14" t="s">
        <v>88</v>
      </c>
      <c r="AW422" s="14" t="s">
        <v>37</v>
      </c>
      <c r="AX422" s="14" t="s">
        <v>86</v>
      </c>
      <c r="AY422" s="246" t="s">
        <v>123</v>
      </c>
    </row>
    <row r="423" s="2" customFormat="1" ht="24.15" customHeight="1">
      <c r="A423" s="41"/>
      <c r="B423" s="42"/>
      <c r="C423" s="207" t="s">
        <v>664</v>
      </c>
      <c r="D423" s="207" t="s">
        <v>125</v>
      </c>
      <c r="E423" s="208" t="s">
        <v>665</v>
      </c>
      <c r="F423" s="209" t="s">
        <v>666</v>
      </c>
      <c r="G423" s="210" t="s">
        <v>229</v>
      </c>
      <c r="H423" s="211">
        <v>14.465999999999999</v>
      </c>
      <c r="I423" s="212"/>
      <c r="J423" s="213">
        <f>ROUND(I423*H423,2)</f>
        <v>0</v>
      </c>
      <c r="K423" s="209" t="s">
        <v>129</v>
      </c>
      <c r="L423" s="47"/>
      <c r="M423" s="214" t="s">
        <v>19</v>
      </c>
      <c r="N423" s="215" t="s">
        <v>49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130</v>
      </c>
      <c r="AT423" s="218" t="s">
        <v>125</v>
      </c>
      <c r="AU423" s="218" t="s">
        <v>88</v>
      </c>
      <c r="AY423" s="20" t="s">
        <v>123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86</v>
      </c>
      <c r="BK423" s="219">
        <f>ROUND(I423*H423,2)</f>
        <v>0</v>
      </c>
      <c r="BL423" s="20" t="s">
        <v>130</v>
      </c>
      <c r="BM423" s="218" t="s">
        <v>667</v>
      </c>
    </row>
    <row r="424" s="2" customFormat="1">
      <c r="A424" s="41"/>
      <c r="B424" s="42"/>
      <c r="C424" s="43"/>
      <c r="D424" s="220" t="s">
        <v>132</v>
      </c>
      <c r="E424" s="43"/>
      <c r="F424" s="221" t="s">
        <v>668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132</v>
      </c>
      <c r="AU424" s="20" t="s">
        <v>88</v>
      </c>
    </row>
    <row r="425" s="14" customFormat="1">
      <c r="A425" s="14"/>
      <c r="B425" s="236"/>
      <c r="C425" s="237"/>
      <c r="D425" s="227" t="s">
        <v>134</v>
      </c>
      <c r="E425" s="238" t="s">
        <v>19</v>
      </c>
      <c r="F425" s="239" t="s">
        <v>669</v>
      </c>
      <c r="G425" s="237"/>
      <c r="H425" s="240">
        <v>14.465999999999999</v>
      </c>
      <c r="I425" s="241"/>
      <c r="J425" s="237"/>
      <c r="K425" s="237"/>
      <c r="L425" s="242"/>
      <c r="M425" s="279"/>
      <c r="N425" s="280"/>
      <c r="O425" s="280"/>
      <c r="P425" s="280"/>
      <c r="Q425" s="280"/>
      <c r="R425" s="280"/>
      <c r="S425" s="280"/>
      <c r="T425" s="28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134</v>
      </c>
      <c r="AU425" s="246" t="s">
        <v>88</v>
      </c>
      <c r="AV425" s="14" t="s">
        <v>88</v>
      </c>
      <c r="AW425" s="14" t="s">
        <v>37</v>
      </c>
      <c r="AX425" s="14" t="s">
        <v>86</v>
      </c>
      <c r="AY425" s="246" t="s">
        <v>123</v>
      </c>
    </row>
    <row r="426" s="2" customFormat="1" ht="6.96" customHeight="1">
      <c r="A426" s="41"/>
      <c r="B426" s="62"/>
      <c r="C426" s="63"/>
      <c r="D426" s="63"/>
      <c r="E426" s="63"/>
      <c r="F426" s="63"/>
      <c r="G426" s="63"/>
      <c r="H426" s="63"/>
      <c r="I426" s="63"/>
      <c r="J426" s="63"/>
      <c r="K426" s="63"/>
      <c r="L426" s="47"/>
      <c r="M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</row>
  </sheetData>
  <sheetProtection sheet="1" autoFilter="0" formatColumns="0" formatRows="0" objects="1" scenarios="1" spinCount="100000" saltValue="4RX4M4GZNqmAdoJeHNXxLCnIM5ce/3PdSruF4/AijIUT9gfN080x+VHpj2x9xaqs1IxpbMf2ZJ+JtG0ESPpn2A==" hashValue="xD+90iA8obj2L239F6H/imILpzl1ILsEuo8PfrG+D7LNtd0xE3xW29vfiDxjVlonA+I0pixIhZKSA6kS0TFFyw==" algorithmName="SHA-512" password="CC35"/>
  <autoFilter ref="C87:K4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1301111"/>
    <hyperlink ref="F96" r:id="rId2" display="https://podminky.urs.cz/item/CS_URS_2024_01/112101101"/>
    <hyperlink ref="F99" r:id="rId3" display="https://podminky.urs.cz/item/CS_URS_2024_01/112251101"/>
    <hyperlink ref="F102" r:id="rId4" display="https://podminky.urs.cz/item/CS_URS_2024_01/113106123"/>
    <hyperlink ref="F107" r:id="rId5" display="https://podminky.urs.cz/item/CS_URS_2024_01/113107241"/>
    <hyperlink ref="F111" r:id="rId6" display="https://podminky.urs.cz/item/CS_URS_2024_01/119001421"/>
    <hyperlink ref="F115" r:id="rId7" display="https://podminky.urs.cz/item/CS_URS_2024_01/120001101"/>
    <hyperlink ref="F118" r:id="rId8" display="https://podminky.urs.cz/item/CS_URS_2024_01/121151103"/>
    <hyperlink ref="F125" r:id="rId9" display="https://podminky.urs.cz/item/CS_URS_2024_01/122251101"/>
    <hyperlink ref="F129" r:id="rId10" display="https://podminky.urs.cz/item/CS_URS_2024_01/132251102"/>
    <hyperlink ref="F136" r:id="rId11" display="https://podminky.urs.cz/item/CS_URS_2024_01/133251102"/>
    <hyperlink ref="F141" r:id="rId12" display="https://podminky.urs.cz/item/CS_URS_2024_01/162751117"/>
    <hyperlink ref="F147" r:id="rId13" display="https://podminky.urs.cz/item/CS_URS_2024_01/162751119"/>
    <hyperlink ref="F154" r:id="rId14" display="https://podminky.urs.cz/item/CS_URS_2024_01/171151103"/>
    <hyperlink ref="F159" r:id="rId15" display="https://podminky.urs.cz/item/CS_URS_2024_01/171201201"/>
    <hyperlink ref="F165" r:id="rId16" display="https://podminky.urs.cz/item/CS_URS_2024_01/171201231"/>
    <hyperlink ref="F171" r:id="rId17" display="https://podminky.urs.cz/item/CS_URS_2024_01/175151101"/>
    <hyperlink ref="F182" r:id="rId18" display="https://podminky.urs.cz/item/CS_URS_2024_01/175151201"/>
    <hyperlink ref="F187" r:id="rId19" display="https://podminky.urs.cz/item/CS_URS_2024_01/181351003"/>
    <hyperlink ref="F194" r:id="rId20" display="https://podminky.urs.cz/item/CS_URS_2024_01/181411131"/>
    <hyperlink ref="F200" r:id="rId21" display="https://podminky.urs.cz/item/CS_URS_2024_01/181951112"/>
    <hyperlink ref="F204" r:id="rId22" display="https://podminky.urs.cz/item/CS_URS_2024_01/339921132"/>
    <hyperlink ref="F210" r:id="rId23" display="https://podminky.urs.cz/item/CS_URS_2024_01/339921133"/>
    <hyperlink ref="F217" r:id="rId24" display="https://podminky.urs.cz/item/CS_URS_2024_01/451573111"/>
    <hyperlink ref="F224" r:id="rId25" display="https://podminky.urs.cz/item/CS_URS_2024_01/452311151"/>
    <hyperlink ref="F230" r:id="rId26" display="https://podminky.urs.cz/item/CS_URS_2024_01/564851111"/>
    <hyperlink ref="F240" r:id="rId27" display="https://podminky.urs.cz/item/CS_URS_2024_01/564861111"/>
    <hyperlink ref="F245" r:id="rId28" display="https://podminky.urs.cz/item/CS_URS_2024_01/573211112"/>
    <hyperlink ref="F249" r:id="rId29" display="https://podminky.urs.cz/item/CS_URS_2024_01/577134121"/>
    <hyperlink ref="F253" r:id="rId30" display="https://podminky.urs.cz/item/CS_URS_2024_01/577143111"/>
    <hyperlink ref="F255" r:id="rId31" display="https://podminky.urs.cz/item/CS_URS_2024_01/596211113"/>
    <hyperlink ref="F271" r:id="rId32" display="https://podminky.urs.cz/item/CS_URS_2024_01/596212213"/>
    <hyperlink ref="F289" r:id="rId33" display="https://podminky.urs.cz/item/CS_URS_2024_01/871251101"/>
    <hyperlink ref="F293" r:id="rId34" display="https://podminky.urs.cz/item/CS_URS_2024_01/871310320"/>
    <hyperlink ref="F297" r:id="rId35" display="https://podminky.urs.cz/item/CS_URS_2024_01/877355211"/>
    <hyperlink ref="F302" r:id="rId36" display="https://podminky.urs.cz/item/CS_URS_2024_01/894410101"/>
    <hyperlink ref="F305" r:id="rId37" display="https://podminky.urs.cz/item/CS_URS_2024_01/894410212"/>
    <hyperlink ref="F308" r:id="rId38" display="https://podminky.urs.cz/item/CS_URS_2024_01/894410232"/>
    <hyperlink ref="F314" r:id="rId39" display="https://podminky.urs.cz/item/CS_URS_2024_01/899104112"/>
    <hyperlink ref="F318" r:id="rId40" display="https://podminky.urs.cz/item/CS_URS_2024_01/911121111"/>
    <hyperlink ref="F321" r:id="rId41" display="https://podminky.urs.cz/item/CS_URS_2024_01/914111111"/>
    <hyperlink ref="F328" r:id="rId42" display="https://podminky.urs.cz/item/CS_URS_2024_01/914511112"/>
    <hyperlink ref="F333" r:id="rId43" display="https://podminky.urs.cz/item/CS_URS_2024_01/915211111"/>
    <hyperlink ref="F336" r:id="rId44" display="https://podminky.urs.cz/item/CS_URS_2024_01/916131213"/>
    <hyperlink ref="F353" r:id="rId45" display="https://podminky.urs.cz/item/CS_URS_2024_01/916231213"/>
    <hyperlink ref="F363" r:id="rId46" display="https://podminky.urs.cz/item/CS_URS_2024_01/916991121"/>
    <hyperlink ref="F369" r:id="rId47" display="https://podminky.urs.cz/item/CS_URS_2024_01/919112213"/>
    <hyperlink ref="F373" r:id="rId48" display="https://podminky.urs.cz/item/CS_URS_2024_01/919121112"/>
    <hyperlink ref="F375" r:id="rId49" display="https://podminky.urs.cz/item/CS_URS_2024_01/919441211"/>
    <hyperlink ref="F377" r:id="rId50" display="https://podminky.urs.cz/item/CS_URS_2024_01/919521110"/>
    <hyperlink ref="F381" r:id="rId51" display="https://podminky.urs.cz/item/CS_URS_2024_01/919535557"/>
    <hyperlink ref="F384" r:id="rId52" display="https://podminky.urs.cz/item/CS_URS_2024_01/919735111"/>
    <hyperlink ref="F388" r:id="rId53" display="https://podminky.urs.cz/item/CS_URS_2024_01/938908411"/>
    <hyperlink ref="F392" r:id="rId54" display="https://podminky.urs.cz/item/CS_URS_2024_01/966006132"/>
    <hyperlink ref="F395" r:id="rId55" display="https://podminky.urs.cz/item/CS_URS_2024_01/997221551"/>
    <hyperlink ref="F401" r:id="rId56" display="https://podminky.urs.cz/item/CS_URS_2024_01/997221559"/>
    <hyperlink ref="F404" r:id="rId57" display="https://podminky.urs.cz/item/CS_URS_2024_01/997221561"/>
    <hyperlink ref="F408" r:id="rId58" display="https://podminky.urs.cz/item/CS_URS_2024_01/997221569"/>
    <hyperlink ref="F411" r:id="rId59" display="https://podminky.urs.cz/item/CS_URS_2024_01/997221611"/>
    <hyperlink ref="F415" r:id="rId60" display="https://podminky.urs.cz/item/CS_URS_2024_01/998225111"/>
    <hyperlink ref="F418" r:id="rId61" display="https://podminky.urs.cz/item/CS_URS_2024_01/997221861"/>
    <hyperlink ref="F421" r:id="rId62" display="https://podminky.urs.cz/item/CS_URS_2024_01/997221873"/>
    <hyperlink ref="F424" r:id="rId63" display="https://podminky.urs.cz/item/CS_URS_2024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88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Výstavba chodníku u silnice II_316,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670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30. 5. 2024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29</v>
      </c>
      <c r="J24" s="139" t="s">
        <v>41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42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44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46</v>
      </c>
      <c r="G32" s="41"/>
      <c r="H32" s="41"/>
      <c r="I32" s="148" t="s">
        <v>45</v>
      </c>
      <c r="J32" s="148" t="s">
        <v>47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48</v>
      </c>
      <c r="E33" s="135" t="s">
        <v>49</v>
      </c>
      <c r="F33" s="150">
        <f>ROUND((SUM(BE80:BE89)),  2)</f>
        <v>0</v>
      </c>
      <c r="G33" s="41"/>
      <c r="H33" s="41"/>
      <c r="I33" s="151">
        <v>0.20999999999999999</v>
      </c>
      <c r="J33" s="150">
        <f>ROUND(((SUM(BE80:BE89))*I33),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50</v>
      </c>
      <c r="F34" s="150">
        <f>ROUND((SUM(BF80:BF89)),  2)</f>
        <v>0</v>
      </c>
      <c r="G34" s="41"/>
      <c r="H34" s="41"/>
      <c r="I34" s="151">
        <v>0.12</v>
      </c>
      <c r="J34" s="150">
        <f>ROUND(((SUM(BF80:BF89))*I34),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51</v>
      </c>
      <c r="F35" s="150">
        <f>ROUND((SUM(BG80:BG89)),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52</v>
      </c>
      <c r="F36" s="150">
        <f>ROUND((SUM(BH80:BH89)),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53</v>
      </c>
      <c r="F37" s="150">
        <f>ROUND((SUM(BI80:BI89)),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54</v>
      </c>
      <c r="E39" s="154"/>
      <c r="F39" s="154"/>
      <c r="G39" s="155" t="s">
        <v>55</v>
      </c>
      <c r="H39" s="156" t="s">
        <v>56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Výstavba chodníku u silnice II_316,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023/2023_2 -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30. 5. 2024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Město Jevíčko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76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671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108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Výstavba chodníku u silnice II_316, Kostelec nad Orlicí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93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023/2023_2 -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Kostelec nad Orlicí</v>
      </c>
      <c r="G74" s="43"/>
      <c r="H74" s="43"/>
      <c r="I74" s="35" t="s">
        <v>23</v>
      </c>
      <c r="J74" s="75" t="str">
        <f>IF(J12="","",J12)</f>
        <v>30. 5. 2024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Kostelec nad Orlicí</v>
      </c>
      <c r="G76" s="43"/>
      <c r="H76" s="43"/>
      <c r="I76" s="35" t="s">
        <v>33</v>
      </c>
      <c r="J76" s="39" t="str">
        <f>E21</f>
        <v>Město Jevíčko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109</v>
      </c>
      <c r="D79" s="183" t="s">
        <v>63</v>
      </c>
      <c r="E79" s="183" t="s">
        <v>59</v>
      </c>
      <c r="F79" s="183" t="s">
        <v>60</v>
      </c>
      <c r="G79" s="183" t="s">
        <v>110</v>
      </c>
      <c r="H79" s="183" t="s">
        <v>111</v>
      </c>
      <c r="I79" s="183" t="s">
        <v>112</v>
      </c>
      <c r="J79" s="183" t="s">
        <v>97</v>
      </c>
      <c r="K79" s="184" t="s">
        <v>113</v>
      </c>
      <c r="L79" s="185"/>
      <c r="M79" s="95" t="s">
        <v>19</v>
      </c>
      <c r="N79" s="96" t="s">
        <v>48</v>
      </c>
      <c r="O79" s="96" t="s">
        <v>114</v>
      </c>
      <c r="P79" s="96" t="s">
        <v>115</v>
      </c>
      <c r="Q79" s="96" t="s">
        <v>116</v>
      </c>
      <c r="R79" s="96" t="s">
        <v>117</v>
      </c>
      <c r="S79" s="96" t="s">
        <v>118</v>
      </c>
      <c r="T79" s="97" t="s">
        <v>119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120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77</v>
      </c>
      <c r="AU80" s="20" t="s">
        <v>98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77</v>
      </c>
      <c r="E81" s="194" t="s">
        <v>672</v>
      </c>
      <c r="F81" s="194" t="s">
        <v>90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SUM(P82:P89)</f>
        <v>0</v>
      </c>
      <c r="Q81" s="199"/>
      <c r="R81" s="200">
        <f>SUM(R82:R89)</f>
        <v>0</v>
      </c>
      <c r="S81" s="199"/>
      <c r="T81" s="201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154</v>
      </c>
      <c r="AT81" s="203" t="s">
        <v>77</v>
      </c>
      <c r="AU81" s="203" t="s">
        <v>78</v>
      </c>
      <c r="AY81" s="202" t="s">
        <v>123</v>
      </c>
      <c r="BK81" s="204">
        <f>SUM(BK82:BK89)</f>
        <v>0</v>
      </c>
    </row>
    <row r="82" s="2" customFormat="1" ht="16.5" customHeight="1">
      <c r="A82" s="41"/>
      <c r="B82" s="42"/>
      <c r="C82" s="207" t="s">
        <v>86</v>
      </c>
      <c r="D82" s="207" t="s">
        <v>125</v>
      </c>
      <c r="E82" s="208" t="s">
        <v>673</v>
      </c>
      <c r="F82" s="209" t="s">
        <v>674</v>
      </c>
      <c r="G82" s="210" t="s">
        <v>675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49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130</v>
      </c>
      <c r="AT82" s="218" t="s">
        <v>125</v>
      </c>
      <c r="AU82" s="218" t="s">
        <v>86</v>
      </c>
      <c r="AY82" s="20" t="s">
        <v>123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86</v>
      </c>
      <c r="BK82" s="219">
        <f>ROUND(I82*H82,2)</f>
        <v>0</v>
      </c>
      <c r="BL82" s="20" t="s">
        <v>130</v>
      </c>
      <c r="BM82" s="218" t="s">
        <v>676</v>
      </c>
    </row>
    <row r="83" s="2" customFormat="1" ht="16.5" customHeight="1">
      <c r="A83" s="41"/>
      <c r="B83" s="42"/>
      <c r="C83" s="207" t="s">
        <v>88</v>
      </c>
      <c r="D83" s="207" t="s">
        <v>125</v>
      </c>
      <c r="E83" s="208" t="s">
        <v>677</v>
      </c>
      <c r="F83" s="209" t="s">
        <v>678</v>
      </c>
      <c r="G83" s="210" t="s">
        <v>675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49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130</v>
      </c>
      <c r="AT83" s="218" t="s">
        <v>125</v>
      </c>
      <c r="AU83" s="218" t="s">
        <v>86</v>
      </c>
      <c r="AY83" s="20" t="s">
        <v>123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86</v>
      </c>
      <c r="BK83" s="219">
        <f>ROUND(I83*H83,2)</f>
        <v>0</v>
      </c>
      <c r="BL83" s="20" t="s">
        <v>130</v>
      </c>
      <c r="BM83" s="218" t="s">
        <v>679</v>
      </c>
    </row>
    <row r="84" s="2" customFormat="1" ht="66.75" customHeight="1">
      <c r="A84" s="41"/>
      <c r="B84" s="42"/>
      <c r="C84" s="207" t="s">
        <v>142</v>
      </c>
      <c r="D84" s="207" t="s">
        <v>125</v>
      </c>
      <c r="E84" s="208" t="s">
        <v>680</v>
      </c>
      <c r="F84" s="209" t="s">
        <v>681</v>
      </c>
      <c r="G84" s="210" t="s">
        <v>675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49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130</v>
      </c>
      <c r="AT84" s="218" t="s">
        <v>125</v>
      </c>
      <c r="AU84" s="218" t="s">
        <v>86</v>
      </c>
      <c r="AY84" s="20" t="s">
        <v>123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86</v>
      </c>
      <c r="BK84" s="219">
        <f>ROUND(I84*H84,2)</f>
        <v>0</v>
      </c>
      <c r="BL84" s="20" t="s">
        <v>130</v>
      </c>
      <c r="BM84" s="218" t="s">
        <v>682</v>
      </c>
    </row>
    <row r="85" s="2" customFormat="1" ht="21.75" customHeight="1">
      <c r="A85" s="41"/>
      <c r="B85" s="42"/>
      <c r="C85" s="207" t="s">
        <v>130</v>
      </c>
      <c r="D85" s="207" t="s">
        <v>125</v>
      </c>
      <c r="E85" s="208" t="s">
        <v>683</v>
      </c>
      <c r="F85" s="209" t="s">
        <v>684</v>
      </c>
      <c r="G85" s="210" t="s">
        <v>675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49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130</v>
      </c>
      <c r="AT85" s="218" t="s">
        <v>125</v>
      </c>
      <c r="AU85" s="218" t="s">
        <v>86</v>
      </c>
      <c r="AY85" s="20" t="s">
        <v>123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86</v>
      </c>
      <c r="BK85" s="219">
        <f>ROUND(I85*H85,2)</f>
        <v>0</v>
      </c>
      <c r="BL85" s="20" t="s">
        <v>130</v>
      </c>
      <c r="BM85" s="218" t="s">
        <v>685</v>
      </c>
    </row>
    <row r="86" s="2" customFormat="1" ht="16.5" customHeight="1">
      <c r="A86" s="41"/>
      <c r="B86" s="42"/>
      <c r="C86" s="207" t="s">
        <v>154</v>
      </c>
      <c r="D86" s="207" t="s">
        <v>125</v>
      </c>
      <c r="E86" s="208" t="s">
        <v>686</v>
      </c>
      <c r="F86" s="209" t="s">
        <v>687</v>
      </c>
      <c r="G86" s="210" t="s">
        <v>139</v>
      </c>
      <c r="H86" s="211">
        <v>8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49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130</v>
      </c>
      <c r="AT86" s="218" t="s">
        <v>125</v>
      </c>
      <c r="AU86" s="218" t="s">
        <v>86</v>
      </c>
      <c r="AY86" s="20" t="s">
        <v>123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86</v>
      </c>
      <c r="BK86" s="219">
        <f>ROUND(I86*H86,2)</f>
        <v>0</v>
      </c>
      <c r="BL86" s="20" t="s">
        <v>130</v>
      </c>
      <c r="BM86" s="218" t="s">
        <v>688</v>
      </c>
    </row>
    <row r="87" s="2" customFormat="1" ht="101.25" customHeight="1">
      <c r="A87" s="41"/>
      <c r="B87" s="42"/>
      <c r="C87" s="207" t="s">
        <v>161</v>
      </c>
      <c r="D87" s="207" t="s">
        <v>125</v>
      </c>
      <c r="E87" s="208" t="s">
        <v>689</v>
      </c>
      <c r="F87" s="209" t="s">
        <v>690</v>
      </c>
      <c r="G87" s="210" t="s">
        <v>675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49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130</v>
      </c>
      <c r="AT87" s="218" t="s">
        <v>125</v>
      </c>
      <c r="AU87" s="218" t="s">
        <v>86</v>
      </c>
      <c r="AY87" s="20" t="s">
        <v>123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86</v>
      </c>
      <c r="BK87" s="219">
        <f>ROUND(I87*H87,2)</f>
        <v>0</v>
      </c>
      <c r="BL87" s="20" t="s">
        <v>130</v>
      </c>
      <c r="BM87" s="218" t="s">
        <v>691</v>
      </c>
    </row>
    <row r="88" s="2" customFormat="1" ht="16.5" customHeight="1">
      <c r="A88" s="41"/>
      <c r="B88" s="42"/>
      <c r="C88" s="207" t="s">
        <v>168</v>
      </c>
      <c r="D88" s="207" t="s">
        <v>125</v>
      </c>
      <c r="E88" s="208" t="s">
        <v>692</v>
      </c>
      <c r="F88" s="209" t="s">
        <v>693</v>
      </c>
      <c r="G88" s="210" t="s">
        <v>675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49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130</v>
      </c>
      <c r="AT88" s="218" t="s">
        <v>125</v>
      </c>
      <c r="AU88" s="218" t="s">
        <v>86</v>
      </c>
      <c r="AY88" s="20" t="s">
        <v>123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86</v>
      </c>
      <c r="BK88" s="219">
        <f>ROUND(I88*H88,2)</f>
        <v>0</v>
      </c>
      <c r="BL88" s="20" t="s">
        <v>130</v>
      </c>
      <c r="BM88" s="218" t="s">
        <v>694</v>
      </c>
    </row>
    <row r="89" s="2" customFormat="1" ht="16.5" customHeight="1">
      <c r="A89" s="41"/>
      <c r="B89" s="42"/>
      <c r="C89" s="207" t="s">
        <v>175</v>
      </c>
      <c r="D89" s="207" t="s">
        <v>125</v>
      </c>
      <c r="E89" s="208" t="s">
        <v>695</v>
      </c>
      <c r="F89" s="209" t="s">
        <v>696</v>
      </c>
      <c r="G89" s="210" t="s">
        <v>675</v>
      </c>
      <c r="H89" s="211">
        <v>1</v>
      </c>
      <c r="I89" s="212"/>
      <c r="J89" s="213">
        <f>ROUND(I89*H89,2)</f>
        <v>0</v>
      </c>
      <c r="K89" s="209" t="s">
        <v>19</v>
      </c>
      <c r="L89" s="47"/>
      <c r="M89" s="282" t="s">
        <v>19</v>
      </c>
      <c r="N89" s="283" t="s">
        <v>49</v>
      </c>
      <c r="O89" s="284"/>
      <c r="P89" s="285">
        <f>O89*H89</f>
        <v>0</v>
      </c>
      <c r="Q89" s="285">
        <v>0</v>
      </c>
      <c r="R89" s="285">
        <f>Q89*H89</f>
        <v>0</v>
      </c>
      <c r="S89" s="285">
        <v>0</v>
      </c>
      <c r="T89" s="286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130</v>
      </c>
      <c r="AT89" s="218" t="s">
        <v>125</v>
      </c>
      <c r="AU89" s="218" t="s">
        <v>86</v>
      </c>
      <c r="AY89" s="20" t="s">
        <v>123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86</v>
      </c>
      <c r="BK89" s="219">
        <f>ROUND(I89*H89,2)</f>
        <v>0</v>
      </c>
      <c r="BL89" s="20" t="s">
        <v>130</v>
      </c>
      <c r="BM89" s="218" t="s">
        <v>697</v>
      </c>
    </row>
    <row r="90" s="2" customFormat="1" ht="6.96" customHeight="1">
      <c r="A90" s="41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47"/>
      <c r="M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</sheetData>
  <sheetProtection sheet="1" autoFilter="0" formatColumns="0" formatRows="0" objects="1" scenarios="1" spinCount="100000" saltValue="OQ/RD+XJDyFtnYyCJ04Hn9QH9WzIUYK915Co/PxaaTEFSf3Hm0jrPYW+yLJ1nRaGIB+Yl4W800b9nCWPGhJ7og==" hashValue="o1sDyrt3J7Iiu00LLiqWEREtAUwEEyagnXVtjWppKtsIz5/qAyLJDbz95R8CLOP4CjlK+S1CQ+T2HRgASjVs2A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698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699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700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701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702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703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704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705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706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707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708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85</v>
      </c>
      <c r="F18" s="298" t="s">
        <v>709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710</v>
      </c>
      <c r="F19" s="298" t="s">
        <v>711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712</v>
      </c>
      <c r="F20" s="298" t="s">
        <v>713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714</v>
      </c>
      <c r="F21" s="298" t="s">
        <v>715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716</v>
      </c>
      <c r="F22" s="298" t="s">
        <v>717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718</v>
      </c>
      <c r="F23" s="298" t="s">
        <v>719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720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721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722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723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724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725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726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727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728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109</v>
      </c>
      <c r="F36" s="298"/>
      <c r="G36" s="298" t="s">
        <v>729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730</v>
      </c>
      <c r="F37" s="298"/>
      <c r="G37" s="298" t="s">
        <v>731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59</v>
      </c>
      <c r="F38" s="298"/>
      <c r="G38" s="298" t="s">
        <v>732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60</v>
      </c>
      <c r="F39" s="298"/>
      <c r="G39" s="298" t="s">
        <v>733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110</v>
      </c>
      <c r="F40" s="298"/>
      <c r="G40" s="298" t="s">
        <v>734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111</v>
      </c>
      <c r="F41" s="298"/>
      <c r="G41" s="298" t="s">
        <v>735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736</v>
      </c>
      <c r="F42" s="298"/>
      <c r="G42" s="298" t="s">
        <v>737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738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739</v>
      </c>
      <c r="F44" s="298"/>
      <c r="G44" s="298" t="s">
        <v>740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113</v>
      </c>
      <c r="F45" s="298"/>
      <c r="G45" s="298" t="s">
        <v>741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742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743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744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745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746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747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748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749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750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751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752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753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754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755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756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757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758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759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760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761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762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763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764</v>
      </c>
      <c r="D76" s="316"/>
      <c r="E76" s="316"/>
      <c r="F76" s="316" t="s">
        <v>765</v>
      </c>
      <c r="G76" s="317"/>
      <c r="H76" s="316" t="s">
        <v>60</v>
      </c>
      <c r="I76" s="316" t="s">
        <v>63</v>
      </c>
      <c r="J76" s="316" t="s">
        <v>766</v>
      </c>
      <c r="K76" s="315"/>
    </row>
    <row r="77" s="1" customFormat="1" ht="17.25" customHeight="1">
      <c r="B77" s="313"/>
      <c r="C77" s="318" t="s">
        <v>767</v>
      </c>
      <c r="D77" s="318"/>
      <c r="E77" s="318"/>
      <c r="F77" s="319" t="s">
        <v>768</v>
      </c>
      <c r="G77" s="320"/>
      <c r="H77" s="318"/>
      <c r="I77" s="318"/>
      <c r="J77" s="318" t="s">
        <v>769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59</v>
      </c>
      <c r="D79" s="323"/>
      <c r="E79" s="323"/>
      <c r="F79" s="324" t="s">
        <v>770</v>
      </c>
      <c r="G79" s="325"/>
      <c r="H79" s="301" t="s">
        <v>771</v>
      </c>
      <c r="I79" s="301" t="s">
        <v>772</v>
      </c>
      <c r="J79" s="301">
        <v>20</v>
      </c>
      <c r="K79" s="315"/>
    </row>
    <row r="80" s="1" customFormat="1" ht="15" customHeight="1">
      <c r="B80" s="313"/>
      <c r="C80" s="301" t="s">
        <v>773</v>
      </c>
      <c r="D80" s="301"/>
      <c r="E80" s="301"/>
      <c r="F80" s="324" t="s">
        <v>770</v>
      </c>
      <c r="G80" s="325"/>
      <c r="H80" s="301" t="s">
        <v>774</v>
      </c>
      <c r="I80" s="301" t="s">
        <v>772</v>
      </c>
      <c r="J80" s="301">
        <v>120</v>
      </c>
      <c r="K80" s="315"/>
    </row>
    <row r="81" s="1" customFormat="1" ht="15" customHeight="1">
      <c r="B81" s="326"/>
      <c r="C81" s="301" t="s">
        <v>775</v>
      </c>
      <c r="D81" s="301"/>
      <c r="E81" s="301"/>
      <c r="F81" s="324" t="s">
        <v>776</v>
      </c>
      <c r="G81" s="325"/>
      <c r="H81" s="301" t="s">
        <v>777</v>
      </c>
      <c r="I81" s="301" t="s">
        <v>772</v>
      </c>
      <c r="J81" s="301">
        <v>50</v>
      </c>
      <c r="K81" s="315"/>
    </row>
    <row r="82" s="1" customFormat="1" ht="15" customHeight="1">
      <c r="B82" s="326"/>
      <c r="C82" s="301" t="s">
        <v>778</v>
      </c>
      <c r="D82" s="301"/>
      <c r="E82" s="301"/>
      <c r="F82" s="324" t="s">
        <v>770</v>
      </c>
      <c r="G82" s="325"/>
      <c r="H82" s="301" t="s">
        <v>779</v>
      </c>
      <c r="I82" s="301" t="s">
        <v>780</v>
      </c>
      <c r="J82" s="301"/>
      <c r="K82" s="315"/>
    </row>
    <row r="83" s="1" customFormat="1" ht="15" customHeight="1">
      <c r="B83" s="326"/>
      <c r="C83" s="327" t="s">
        <v>781</v>
      </c>
      <c r="D83" s="327"/>
      <c r="E83" s="327"/>
      <c r="F83" s="328" t="s">
        <v>776</v>
      </c>
      <c r="G83" s="327"/>
      <c r="H83" s="327" t="s">
        <v>782</v>
      </c>
      <c r="I83" s="327" t="s">
        <v>772</v>
      </c>
      <c r="J83" s="327">
        <v>15</v>
      </c>
      <c r="K83" s="315"/>
    </row>
    <row r="84" s="1" customFormat="1" ht="15" customHeight="1">
      <c r="B84" s="326"/>
      <c r="C84" s="327" t="s">
        <v>783</v>
      </c>
      <c r="D84" s="327"/>
      <c r="E84" s="327"/>
      <c r="F84" s="328" t="s">
        <v>776</v>
      </c>
      <c r="G84" s="327"/>
      <c r="H84" s="327" t="s">
        <v>784</v>
      </c>
      <c r="I84" s="327" t="s">
        <v>772</v>
      </c>
      <c r="J84" s="327">
        <v>15</v>
      </c>
      <c r="K84" s="315"/>
    </row>
    <row r="85" s="1" customFormat="1" ht="15" customHeight="1">
      <c r="B85" s="326"/>
      <c r="C85" s="327" t="s">
        <v>785</v>
      </c>
      <c r="D85" s="327"/>
      <c r="E85" s="327"/>
      <c r="F85" s="328" t="s">
        <v>776</v>
      </c>
      <c r="G85" s="327"/>
      <c r="H85" s="327" t="s">
        <v>786</v>
      </c>
      <c r="I85" s="327" t="s">
        <v>772</v>
      </c>
      <c r="J85" s="327">
        <v>20</v>
      </c>
      <c r="K85" s="315"/>
    </row>
    <row r="86" s="1" customFormat="1" ht="15" customHeight="1">
      <c r="B86" s="326"/>
      <c r="C86" s="327" t="s">
        <v>787</v>
      </c>
      <c r="D86" s="327"/>
      <c r="E86" s="327"/>
      <c r="F86" s="328" t="s">
        <v>776</v>
      </c>
      <c r="G86" s="327"/>
      <c r="H86" s="327" t="s">
        <v>788</v>
      </c>
      <c r="I86" s="327" t="s">
        <v>772</v>
      </c>
      <c r="J86" s="327">
        <v>20</v>
      </c>
      <c r="K86" s="315"/>
    </row>
    <row r="87" s="1" customFormat="1" ht="15" customHeight="1">
      <c r="B87" s="326"/>
      <c r="C87" s="301" t="s">
        <v>789</v>
      </c>
      <c r="D87" s="301"/>
      <c r="E87" s="301"/>
      <c r="F87" s="324" t="s">
        <v>776</v>
      </c>
      <c r="G87" s="325"/>
      <c r="H87" s="301" t="s">
        <v>790</v>
      </c>
      <c r="I87" s="301" t="s">
        <v>772</v>
      </c>
      <c r="J87" s="301">
        <v>50</v>
      </c>
      <c r="K87" s="315"/>
    </row>
    <row r="88" s="1" customFormat="1" ht="15" customHeight="1">
      <c r="B88" s="326"/>
      <c r="C88" s="301" t="s">
        <v>791</v>
      </c>
      <c r="D88" s="301"/>
      <c r="E88" s="301"/>
      <c r="F88" s="324" t="s">
        <v>776</v>
      </c>
      <c r="G88" s="325"/>
      <c r="H88" s="301" t="s">
        <v>792</v>
      </c>
      <c r="I88" s="301" t="s">
        <v>772</v>
      </c>
      <c r="J88" s="301">
        <v>20</v>
      </c>
      <c r="K88" s="315"/>
    </row>
    <row r="89" s="1" customFormat="1" ht="15" customHeight="1">
      <c r="B89" s="326"/>
      <c r="C89" s="301" t="s">
        <v>793</v>
      </c>
      <c r="D89" s="301"/>
      <c r="E89" s="301"/>
      <c r="F89" s="324" t="s">
        <v>776</v>
      </c>
      <c r="G89" s="325"/>
      <c r="H89" s="301" t="s">
        <v>794</v>
      </c>
      <c r="I89" s="301" t="s">
        <v>772</v>
      </c>
      <c r="J89" s="301">
        <v>20</v>
      </c>
      <c r="K89" s="315"/>
    </row>
    <row r="90" s="1" customFormat="1" ht="15" customHeight="1">
      <c r="B90" s="326"/>
      <c r="C90" s="301" t="s">
        <v>795</v>
      </c>
      <c r="D90" s="301"/>
      <c r="E90" s="301"/>
      <c r="F90" s="324" t="s">
        <v>776</v>
      </c>
      <c r="G90" s="325"/>
      <c r="H90" s="301" t="s">
        <v>796</v>
      </c>
      <c r="I90" s="301" t="s">
        <v>772</v>
      </c>
      <c r="J90" s="301">
        <v>50</v>
      </c>
      <c r="K90" s="315"/>
    </row>
    <row r="91" s="1" customFormat="1" ht="15" customHeight="1">
      <c r="B91" s="326"/>
      <c r="C91" s="301" t="s">
        <v>797</v>
      </c>
      <c r="D91" s="301"/>
      <c r="E91" s="301"/>
      <c r="F91" s="324" t="s">
        <v>776</v>
      </c>
      <c r="G91" s="325"/>
      <c r="H91" s="301" t="s">
        <v>797</v>
      </c>
      <c r="I91" s="301" t="s">
        <v>772</v>
      </c>
      <c r="J91" s="301">
        <v>50</v>
      </c>
      <c r="K91" s="315"/>
    </row>
    <row r="92" s="1" customFormat="1" ht="15" customHeight="1">
      <c r="B92" s="326"/>
      <c r="C92" s="301" t="s">
        <v>798</v>
      </c>
      <c r="D92" s="301"/>
      <c r="E92" s="301"/>
      <c r="F92" s="324" t="s">
        <v>776</v>
      </c>
      <c r="G92" s="325"/>
      <c r="H92" s="301" t="s">
        <v>799</v>
      </c>
      <c r="I92" s="301" t="s">
        <v>772</v>
      </c>
      <c r="J92" s="301">
        <v>255</v>
      </c>
      <c r="K92" s="315"/>
    </row>
    <row r="93" s="1" customFormat="1" ht="15" customHeight="1">
      <c r="B93" s="326"/>
      <c r="C93" s="301" t="s">
        <v>800</v>
      </c>
      <c r="D93" s="301"/>
      <c r="E93" s="301"/>
      <c r="F93" s="324" t="s">
        <v>770</v>
      </c>
      <c r="G93" s="325"/>
      <c r="H93" s="301" t="s">
        <v>801</v>
      </c>
      <c r="I93" s="301" t="s">
        <v>802</v>
      </c>
      <c r="J93" s="301"/>
      <c r="K93" s="315"/>
    </row>
    <row r="94" s="1" customFormat="1" ht="15" customHeight="1">
      <c r="B94" s="326"/>
      <c r="C94" s="301" t="s">
        <v>803</v>
      </c>
      <c r="D94" s="301"/>
      <c r="E94" s="301"/>
      <c r="F94" s="324" t="s">
        <v>770</v>
      </c>
      <c r="G94" s="325"/>
      <c r="H94" s="301" t="s">
        <v>804</v>
      </c>
      <c r="I94" s="301" t="s">
        <v>805</v>
      </c>
      <c r="J94" s="301"/>
      <c r="K94" s="315"/>
    </row>
    <row r="95" s="1" customFormat="1" ht="15" customHeight="1">
      <c r="B95" s="326"/>
      <c r="C95" s="301" t="s">
        <v>806</v>
      </c>
      <c r="D95" s="301"/>
      <c r="E95" s="301"/>
      <c r="F95" s="324" t="s">
        <v>770</v>
      </c>
      <c r="G95" s="325"/>
      <c r="H95" s="301" t="s">
        <v>806</v>
      </c>
      <c r="I95" s="301" t="s">
        <v>805</v>
      </c>
      <c r="J95" s="301"/>
      <c r="K95" s="315"/>
    </row>
    <row r="96" s="1" customFormat="1" ht="15" customHeight="1">
      <c r="B96" s="326"/>
      <c r="C96" s="301" t="s">
        <v>44</v>
      </c>
      <c r="D96" s="301"/>
      <c r="E96" s="301"/>
      <c r="F96" s="324" t="s">
        <v>770</v>
      </c>
      <c r="G96" s="325"/>
      <c r="H96" s="301" t="s">
        <v>807</v>
      </c>
      <c r="I96" s="301" t="s">
        <v>805</v>
      </c>
      <c r="J96" s="301"/>
      <c r="K96" s="315"/>
    </row>
    <row r="97" s="1" customFormat="1" ht="15" customHeight="1">
      <c r="B97" s="326"/>
      <c r="C97" s="301" t="s">
        <v>54</v>
      </c>
      <c r="D97" s="301"/>
      <c r="E97" s="301"/>
      <c r="F97" s="324" t="s">
        <v>770</v>
      </c>
      <c r="G97" s="325"/>
      <c r="H97" s="301" t="s">
        <v>808</v>
      </c>
      <c r="I97" s="301" t="s">
        <v>805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809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764</v>
      </c>
      <c r="D103" s="316"/>
      <c r="E103" s="316"/>
      <c r="F103" s="316" t="s">
        <v>765</v>
      </c>
      <c r="G103" s="317"/>
      <c r="H103" s="316" t="s">
        <v>60</v>
      </c>
      <c r="I103" s="316" t="s">
        <v>63</v>
      </c>
      <c r="J103" s="316" t="s">
        <v>766</v>
      </c>
      <c r="K103" s="315"/>
    </row>
    <row r="104" s="1" customFormat="1" ht="17.25" customHeight="1">
      <c r="B104" s="313"/>
      <c r="C104" s="318" t="s">
        <v>767</v>
      </c>
      <c r="D104" s="318"/>
      <c r="E104" s="318"/>
      <c r="F104" s="319" t="s">
        <v>768</v>
      </c>
      <c r="G104" s="320"/>
      <c r="H104" s="318"/>
      <c r="I104" s="318"/>
      <c r="J104" s="318" t="s">
        <v>769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59</v>
      </c>
      <c r="D106" s="323"/>
      <c r="E106" s="323"/>
      <c r="F106" s="324" t="s">
        <v>770</v>
      </c>
      <c r="G106" s="301"/>
      <c r="H106" s="301" t="s">
        <v>810</v>
      </c>
      <c r="I106" s="301" t="s">
        <v>772</v>
      </c>
      <c r="J106" s="301">
        <v>20</v>
      </c>
      <c r="K106" s="315"/>
    </row>
    <row r="107" s="1" customFormat="1" ht="15" customHeight="1">
      <c r="B107" s="313"/>
      <c r="C107" s="301" t="s">
        <v>773</v>
      </c>
      <c r="D107" s="301"/>
      <c r="E107" s="301"/>
      <c r="F107" s="324" t="s">
        <v>770</v>
      </c>
      <c r="G107" s="301"/>
      <c r="H107" s="301" t="s">
        <v>810</v>
      </c>
      <c r="I107" s="301" t="s">
        <v>772</v>
      </c>
      <c r="J107" s="301">
        <v>120</v>
      </c>
      <c r="K107" s="315"/>
    </row>
    <row r="108" s="1" customFormat="1" ht="15" customHeight="1">
      <c r="B108" s="326"/>
      <c r="C108" s="301" t="s">
        <v>775</v>
      </c>
      <c r="D108" s="301"/>
      <c r="E108" s="301"/>
      <c r="F108" s="324" t="s">
        <v>776</v>
      </c>
      <c r="G108" s="301"/>
      <c r="H108" s="301" t="s">
        <v>810</v>
      </c>
      <c r="I108" s="301" t="s">
        <v>772</v>
      </c>
      <c r="J108" s="301">
        <v>50</v>
      </c>
      <c r="K108" s="315"/>
    </row>
    <row r="109" s="1" customFormat="1" ht="15" customHeight="1">
      <c r="B109" s="326"/>
      <c r="C109" s="301" t="s">
        <v>778</v>
      </c>
      <c r="D109" s="301"/>
      <c r="E109" s="301"/>
      <c r="F109" s="324" t="s">
        <v>770</v>
      </c>
      <c r="G109" s="301"/>
      <c r="H109" s="301" t="s">
        <v>810</v>
      </c>
      <c r="I109" s="301" t="s">
        <v>780</v>
      </c>
      <c r="J109" s="301"/>
      <c r="K109" s="315"/>
    </row>
    <row r="110" s="1" customFormat="1" ht="15" customHeight="1">
      <c r="B110" s="326"/>
      <c r="C110" s="301" t="s">
        <v>789</v>
      </c>
      <c r="D110" s="301"/>
      <c r="E110" s="301"/>
      <c r="F110" s="324" t="s">
        <v>776</v>
      </c>
      <c r="G110" s="301"/>
      <c r="H110" s="301" t="s">
        <v>810</v>
      </c>
      <c r="I110" s="301" t="s">
        <v>772</v>
      </c>
      <c r="J110" s="301">
        <v>50</v>
      </c>
      <c r="K110" s="315"/>
    </row>
    <row r="111" s="1" customFormat="1" ht="15" customHeight="1">
      <c r="B111" s="326"/>
      <c r="C111" s="301" t="s">
        <v>797</v>
      </c>
      <c r="D111" s="301"/>
      <c r="E111" s="301"/>
      <c r="F111" s="324" t="s">
        <v>776</v>
      </c>
      <c r="G111" s="301"/>
      <c r="H111" s="301" t="s">
        <v>810</v>
      </c>
      <c r="I111" s="301" t="s">
        <v>772</v>
      </c>
      <c r="J111" s="301">
        <v>50</v>
      </c>
      <c r="K111" s="315"/>
    </row>
    <row r="112" s="1" customFormat="1" ht="15" customHeight="1">
      <c r="B112" s="326"/>
      <c r="C112" s="301" t="s">
        <v>795</v>
      </c>
      <c r="D112" s="301"/>
      <c r="E112" s="301"/>
      <c r="F112" s="324" t="s">
        <v>776</v>
      </c>
      <c r="G112" s="301"/>
      <c r="H112" s="301" t="s">
        <v>810</v>
      </c>
      <c r="I112" s="301" t="s">
        <v>772</v>
      </c>
      <c r="J112" s="301">
        <v>50</v>
      </c>
      <c r="K112" s="315"/>
    </row>
    <row r="113" s="1" customFormat="1" ht="15" customHeight="1">
      <c r="B113" s="326"/>
      <c r="C113" s="301" t="s">
        <v>59</v>
      </c>
      <c r="D113" s="301"/>
      <c r="E113" s="301"/>
      <c r="F113" s="324" t="s">
        <v>770</v>
      </c>
      <c r="G113" s="301"/>
      <c r="H113" s="301" t="s">
        <v>811</v>
      </c>
      <c r="I113" s="301" t="s">
        <v>772</v>
      </c>
      <c r="J113" s="301">
        <v>20</v>
      </c>
      <c r="K113" s="315"/>
    </row>
    <row r="114" s="1" customFormat="1" ht="15" customHeight="1">
      <c r="B114" s="326"/>
      <c r="C114" s="301" t="s">
        <v>812</v>
      </c>
      <c r="D114" s="301"/>
      <c r="E114" s="301"/>
      <c r="F114" s="324" t="s">
        <v>770</v>
      </c>
      <c r="G114" s="301"/>
      <c r="H114" s="301" t="s">
        <v>813</v>
      </c>
      <c r="I114" s="301" t="s">
        <v>772</v>
      </c>
      <c r="J114" s="301">
        <v>120</v>
      </c>
      <c r="K114" s="315"/>
    </row>
    <row r="115" s="1" customFormat="1" ht="15" customHeight="1">
      <c r="B115" s="326"/>
      <c r="C115" s="301" t="s">
        <v>44</v>
      </c>
      <c r="D115" s="301"/>
      <c r="E115" s="301"/>
      <c r="F115" s="324" t="s">
        <v>770</v>
      </c>
      <c r="G115" s="301"/>
      <c r="H115" s="301" t="s">
        <v>814</v>
      </c>
      <c r="I115" s="301" t="s">
        <v>805</v>
      </c>
      <c r="J115" s="301"/>
      <c r="K115" s="315"/>
    </row>
    <row r="116" s="1" customFormat="1" ht="15" customHeight="1">
      <c r="B116" s="326"/>
      <c r="C116" s="301" t="s">
        <v>54</v>
      </c>
      <c r="D116" s="301"/>
      <c r="E116" s="301"/>
      <c r="F116" s="324" t="s">
        <v>770</v>
      </c>
      <c r="G116" s="301"/>
      <c r="H116" s="301" t="s">
        <v>815</v>
      </c>
      <c r="I116" s="301" t="s">
        <v>805</v>
      </c>
      <c r="J116" s="301"/>
      <c r="K116" s="315"/>
    </row>
    <row r="117" s="1" customFormat="1" ht="15" customHeight="1">
      <c r="B117" s="326"/>
      <c r="C117" s="301" t="s">
        <v>63</v>
      </c>
      <c r="D117" s="301"/>
      <c r="E117" s="301"/>
      <c r="F117" s="324" t="s">
        <v>770</v>
      </c>
      <c r="G117" s="301"/>
      <c r="H117" s="301" t="s">
        <v>816</v>
      </c>
      <c r="I117" s="301" t="s">
        <v>817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818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764</v>
      </c>
      <c r="D123" s="316"/>
      <c r="E123" s="316"/>
      <c r="F123" s="316" t="s">
        <v>765</v>
      </c>
      <c r="G123" s="317"/>
      <c r="H123" s="316" t="s">
        <v>60</v>
      </c>
      <c r="I123" s="316" t="s">
        <v>63</v>
      </c>
      <c r="J123" s="316" t="s">
        <v>766</v>
      </c>
      <c r="K123" s="345"/>
    </row>
    <row r="124" s="1" customFormat="1" ht="17.25" customHeight="1">
      <c r="B124" s="344"/>
      <c r="C124" s="318" t="s">
        <v>767</v>
      </c>
      <c r="D124" s="318"/>
      <c r="E124" s="318"/>
      <c r="F124" s="319" t="s">
        <v>768</v>
      </c>
      <c r="G124" s="320"/>
      <c r="H124" s="318"/>
      <c r="I124" s="318"/>
      <c r="J124" s="318" t="s">
        <v>769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773</v>
      </c>
      <c r="D126" s="323"/>
      <c r="E126" s="323"/>
      <c r="F126" s="324" t="s">
        <v>770</v>
      </c>
      <c r="G126" s="301"/>
      <c r="H126" s="301" t="s">
        <v>810</v>
      </c>
      <c r="I126" s="301" t="s">
        <v>772</v>
      </c>
      <c r="J126" s="301">
        <v>120</v>
      </c>
      <c r="K126" s="349"/>
    </row>
    <row r="127" s="1" customFormat="1" ht="15" customHeight="1">
      <c r="B127" s="346"/>
      <c r="C127" s="301" t="s">
        <v>819</v>
      </c>
      <c r="D127" s="301"/>
      <c r="E127" s="301"/>
      <c r="F127" s="324" t="s">
        <v>770</v>
      </c>
      <c r="G127" s="301"/>
      <c r="H127" s="301" t="s">
        <v>820</v>
      </c>
      <c r="I127" s="301" t="s">
        <v>772</v>
      </c>
      <c r="J127" s="301" t="s">
        <v>821</v>
      </c>
      <c r="K127" s="349"/>
    </row>
    <row r="128" s="1" customFormat="1" ht="15" customHeight="1">
      <c r="B128" s="346"/>
      <c r="C128" s="301" t="s">
        <v>718</v>
      </c>
      <c r="D128" s="301"/>
      <c r="E128" s="301"/>
      <c r="F128" s="324" t="s">
        <v>770</v>
      </c>
      <c r="G128" s="301"/>
      <c r="H128" s="301" t="s">
        <v>822</v>
      </c>
      <c r="I128" s="301" t="s">
        <v>772</v>
      </c>
      <c r="J128" s="301" t="s">
        <v>821</v>
      </c>
      <c r="K128" s="349"/>
    </row>
    <row r="129" s="1" customFormat="1" ht="15" customHeight="1">
      <c r="B129" s="346"/>
      <c r="C129" s="301" t="s">
        <v>781</v>
      </c>
      <c r="D129" s="301"/>
      <c r="E129" s="301"/>
      <c r="F129" s="324" t="s">
        <v>776</v>
      </c>
      <c r="G129" s="301"/>
      <c r="H129" s="301" t="s">
        <v>782</v>
      </c>
      <c r="I129" s="301" t="s">
        <v>772</v>
      </c>
      <c r="J129" s="301">
        <v>15</v>
      </c>
      <c r="K129" s="349"/>
    </row>
    <row r="130" s="1" customFormat="1" ht="15" customHeight="1">
      <c r="B130" s="346"/>
      <c r="C130" s="327" t="s">
        <v>783</v>
      </c>
      <c r="D130" s="327"/>
      <c r="E130" s="327"/>
      <c r="F130" s="328" t="s">
        <v>776</v>
      </c>
      <c r="G130" s="327"/>
      <c r="H130" s="327" t="s">
        <v>784</v>
      </c>
      <c r="I130" s="327" t="s">
        <v>772</v>
      </c>
      <c r="J130" s="327">
        <v>15</v>
      </c>
      <c r="K130" s="349"/>
    </row>
    <row r="131" s="1" customFormat="1" ht="15" customHeight="1">
      <c r="B131" s="346"/>
      <c r="C131" s="327" t="s">
        <v>785</v>
      </c>
      <c r="D131" s="327"/>
      <c r="E131" s="327"/>
      <c r="F131" s="328" t="s">
        <v>776</v>
      </c>
      <c r="G131" s="327"/>
      <c r="H131" s="327" t="s">
        <v>786</v>
      </c>
      <c r="I131" s="327" t="s">
        <v>772</v>
      </c>
      <c r="J131" s="327">
        <v>20</v>
      </c>
      <c r="K131" s="349"/>
    </row>
    <row r="132" s="1" customFormat="1" ht="15" customHeight="1">
      <c r="B132" s="346"/>
      <c r="C132" s="327" t="s">
        <v>787</v>
      </c>
      <c r="D132" s="327"/>
      <c r="E132" s="327"/>
      <c r="F132" s="328" t="s">
        <v>776</v>
      </c>
      <c r="G132" s="327"/>
      <c r="H132" s="327" t="s">
        <v>788</v>
      </c>
      <c r="I132" s="327" t="s">
        <v>772</v>
      </c>
      <c r="J132" s="327">
        <v>20</v>
      </c>
      <c r="K132" s="349"/>
    </row>
    <row r="133" s="1" customFormat="1" ht="15" customHeight="1">
      <c r="B133" s="346"/>
      <c r="C133" s="301" t="s">
        <v>775</v>
      </c>
      <c r="D133" s="301"/>
      <c r="E133" s="301"/>
      <c r="F133" s="324" t="s">
        <v>776</v>
      </c>
      <c r="G133" s="301"/>
      <c r="H133" s="301" t="s">
        <v>810</v>
      </c>
      <c r="I133" s="301" t="s">
        <v>772</v>
      </c>
      <c r="J133" s="301">
        <v>50</v>
      </c>
      <c r="K133" s="349"/>
    </row>
    <row r="134" s="1" customFormat="1" ht="15" customHeight="1">
      <c r="B134" s="346"/>
      <c r="C134" s="301" t="s">
        <v>789</v>
      </c>
      <c r="D134" s="301"/>
      <c r="E134" s="301"/>
      <c r="F134" s="324" t="s">
        <v>776</v>
      </c>
      <c r="G134" s="301"/>
      <c r="H134" s="301" t="s">
        <v>810</v>
      </c>
      <c r="I134" s="301" t="s">
        <v>772</v>
      </c>
      <c r="J134" s="301">
        <v>50</v>
      </c>
      <c r="K134" s="349"/>
    </row>
    <row r="135" s="1" customFormat="1" ht="15" customHeight="1">
      <c r="B135" s="346"/>
      <c r="C135" s="301" t="s">
        <v>795</v>
      </c>
      <c r="D135" s="301"/>
      <c r="E135" s="301"/>
      <c r="F135" s="324" t="s">
        <v>776</v>
      </c>
      <c r="G135" s="301"/>
      <c r="H135" s="301" t="s">
        <v>810</v>
      </c>
      <c r="I135" s="301" t="s">
        <v>772</v>
      </c>
      <c r="J135" s="301">
        <v>50</v>
      </c>
      <c r="K135" s="349"/>
    </row>
    <row r="136" s="1" customFormat="1" ht="15" customHeight="1">
      <c r="B136" s="346"/>
      <c r="C136" s="301" t="s">
        <v>797</v>
      </c>
      <c r="D136" s="301"/>
      <c r="E136" s="301"/>
      <c r="F136" s="324" t="s">
        <v>776</v>
      </c>
      <c r="G136" s="301"/>
      <c r="H136" s="301" t="s">
        <v>810</v>
      </c>
      <c r="I136" s="301" t="s">
        <v>772</v>
      </c>
      <c r="J136" s="301">
        <v>50</v>
      </c>
      <c r="K136" s="349"/>
    </row>
    <row r="137" s="1" customFormat="1" ht="15" customHeight="1">
      <c r="B137" s="346"/>
      <c r="C137" s="301" t="s">
        <v>798</v>
      </c>
      <c r="D137" s="301"/>
      <c r="E137" s="301"/>
      <c r="F137" s="324" t="s">
        <v>776</v>
      </c>
      <c r="G137" s="301"/>
      <c r="H137" s="301" t="s">
        <v>823</v>
      </c>
      <c r="I137" s="301" t="s">
        <v>772</v>
      </c>
      <c r="J137" s="301">
        <v>255</v>
      </c>
      <c r="K137" s="349"/>
    </row>
    <row r="138" s="1" customFormat="1" ht="15" customHeight="1">
      <c r="B138" s="346"/>
      <c r="C138" s="301" t="s">
        <v>800</v>
      </c>
      <c r="D138" s="301"/>
      <c r="E138" s="301"/>
      <c r="F138" s="324" t="s">
        <v>770</v>
      </c>
      <c r="G138" s="301"/>
      <c r="H138" s="301" t="s">
        <v>824</v>
      </c>
      <c r="I138" s="301" t="s">
        <v>802</v>
      </c>
      <c r="J138" s="301"/>
      <c r="K138" s="349"/>
    </row>
    <row r="139" s="1" customFormat="1" ht="15" customHeight="1">
      <c r="B139" s="346"/>
      <c r="C139" s="301" t="s">
        <v>803</v>
      </c>
      <c r="D139" s="301"/>
      <c r="E139" s="301"/>
      <c r="F139" s="324" t="s">
        <v>770</v>
      </c>
      <c r="G139" s="301"/>
      <c r="H139" s="301" t="s">
        <v>825</v>
      </c>
      <c r="I139" s="301" t="s">
        <v>805</v>
      </c>
      <c r="J139" s="301"/>
      <c r="K139" s="349"/>
    </row>
    <row r="140" s="1" customFormat="1" ht="15" customHeight="1">
      <c r="B140" s="346"/>
      <c r="C140" s="301" t="s">
        <v>806</v>
      </c>
      <c r="D140" s="301"/>
      <c r="E140" s="301"/>
      <c r="F140" s="324" t="s">
        <v>770</v>
      </c>
      <c r="G140" s="301"/>
      <c r="H140" s="301" t="s">
        <v>806</v>
      </c>
      <c r="I140" s="301" t="s">
        <v>805</v>
      </c>
      <c r="J140" s="301"/>
      <c r="K140" s="349"/>
    </row>
    <row r="141" s="1" customFormat="1" ht="15" customHeight="1">
      <c r="B141" s="346"/>
      <c r="C141" s="301" t="s">
        <v>44</v>
      </c>
      <c r="D141" s="301"/>
      <c r="E141" s="301"/>
      <c r="F141" s="324" t="s">
        <v>770</v>
      </c>
      <c r="G141" s="301"/>
      <c r="H141" s="301" t="s">
        <v>826</v>
      </c>
      <c r="I141" s="301" t="s">
        <v>805</v>
      </c>
      <c r="J141" s="301"/>
      <c r="K141" s="349"/>
    </row>
    <row r="142" s="1" customFormat="1" ht="15" customHeight="1">
      <c r="B142" s="346"/>
      <c r="C142" s="301" t="s">
        <v>827</v>
      </c>
      <c r="D142" s="301"/>
      <c r="E142" s="301"/>
      <c r="F142" s="324" t="s">
        <v>770</v>
      </c>
      <c r="G142" s="301"/>
      <c r="H142" s="301" t="s">
        <v>828</v>
      </c>
      <c r="I142" s="301" t="s">
        <v>805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829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764</v>
      </c>
      <c r="D148" s="316"/>
      <c r="E148" s="316"/>
      <c r="F148" s="316" t="s">
        <v>765</v>
      </c>
      <c r="G148" s="317"/>
      <c r="H148" s="316" t="s">
        <v>60</v>
      </c>
      <c r="I148" s="316" t="s">
        <v>63</v>
      </c>
      <c r="J148" s="316" t="s">
        <v>766</v>
      </c>
      <c r="K148" s="315"/>
    </row>
    <row r="149" s="1" customFormat="1" ht="17.25" customHeight="1">
      <c r="B149" s="313"/>
      <c r="C149" s="318" t="s">
        <v>767</v>
      </c>
      <c r="D149" s="318"/>
      <c r="E149" s="318"/>
      <c r="F149" s="319" t="s">
        <v>768</v>
      </c>
      <c r="G149" s="320"/>
      <c r="H149" s="318"/>
      <c r="I149" s="318"/>
      <c r="J149" s="318" t="s">
        <v>769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773</v>
      </c>
      <c r="D151" s="301"/>
      <c r="E151" s="301"/>
      <c r="F151" s="354" t="s">
        <v>770</v>
      </c>
      <c r="G151" s="301"/>
      <c r="H151" s="353" t="s">
        <v>810</v>
      </c>
      <c r="I151" s="353" t="s">
        <v>772</v>
      </c>
      <c r="J151" s="353">
        <v>120</v>
      </c>
      <c r="K151" s="349"/>
    </row>
    <row r="152" s="1" customFormat="1" ht="15" customHeight="1">
      <c r="B152" s="326"/>
      <c r="C152" s="353" t="s">
        <v>819</v>
      </c>
      <c r="D152" s="301"/>
      <c r="E152" s="301"/>
      <c r="F152" s="354" t="s">
        <v>770</v>
      </c>
      <c r="G152" s="301"/>
      <c r="H152" s="353" t="s">
        <v>830</v>
      </c>
      <c r="I152" s="353" t="s">
        <v>772</v>
      </c>
      <c r="J152" s="353" t="s">
        <v>821</v>
      </c>
      <c r="K152" s="349"/>
    </row>
    <row r="153" s="1" customFormat="1" ht="15" customHeight="1">
      <c r="B153" s="326"/>
      <c r="C153" s="353" t="s">
        <v>718</v>
      </c>
      <c r="D153" s="301"/>
      <c r="E153" s="301"/>
      <c r="F153" s="354" t="s">
        <v>770</v>
      </c>
      <c r="G153" s="301"/>
      <c r="H153" s="353" t="s">
        <v>831</v>
      </c>
      <c r="I153" s="353" t="s">
        <v>772</v>
      </c>
      <c r="J153" s="353" t="s">
        <v>821</v>
      </c>
      <c r="K153" s="349"/>
    </row>
    <row r="154" s="1" customFormat="1" ht="15" customHeight="1">
      <c r="B154" s="326"/>
      <c r="C154" s="353" t="s">
        <v>775</v>
      </c>
      <c r="D154" s="301"/>
      <c r="E154" s="301"/>
      <c r="F154" s="354" t="s">
        <v>776</v>
      </c>
      <c r="G154" s="301"/>
      <c r="H154" s="353" t="s">
        <v>810</v>
      </c>
      <c r="I154" s="353" t="s">
        <v>772</v>
      </c>
      <c r="J154" s="353">
        <v>50</v>
      </c>
      <c r="K154" s="349"/>
    </row>
    <row r="155" s="1" customFormat="1" ht="15" customHeight="1">
      <c r="B155" s="326"/>
      <c r="C155" s="353" t="s">
        <v>778</v>
      </c>
      <c r="D155" s="301"/>
      <c r="E155" s="301"/>
      <c r="F155" s="354" t="s">
        <v>770</v>
      </c>
      <c r="G155" s="301"/>
      <c r="H155" s="353" t="s">
        <v>810</v>
      </c>
      <c r="I155" s="353" t="s">
        <v>780</v>
      </c>
      <c r="J155" s="353"/>
      <c r="K155" s="349"/>
    </row>
    <row r="156" s="1" customFormat="1" ht="15" customHeight="1">
      <c r="B156" s="326"/>
      <c r="C156" s="353" t="s">
        <v>789</v>
      </c>
      <c r="D156" s="301"/>
      <c r="E156" s="301"/>
      <c r="F156" s="354" t="s">
        <v>776</v>
      </c>
      <c r="G156" s="301"/>
      <c r="H156" s="353" t="s">
        <v>810</v>
      </c>
      <c r="I156" s="353" t="s">
        <v>772</v>
      </c>
      <c r="J156" s="353">
        <v>50</v>
      </c>
      <c r="K156" s="349"/>
    </row>
    <row r="157" s="1" customFormat="1" ht="15" customHeight="1">
      <c r="B157" s="326"/>
      <c r="C157" s="353" t="s">
        <v>797</v>
      </c>
      <c r="D157" s="301"/>
      <c r="E157" s="301"/>
      <c r="F157" s="354" t="s">
        <v>776</v>
      </c>
      <c r="G157" s="301"/>
      <c r="H157" s="353" t="s">
        <v>810</v>
      </c>
      <c r="I157" s="353" t="s">
        <v>772</v>
      </c>
      <c r="J157" s="353">
        <v>50</v>
      </c>
      <c r="K157" s="349"/>
    </row>
    <row r="158" s="1" customFormat="1" ht="15" customHeight="1">
      <c r="B158" s="326"/>
      <c r="C158" s="353" t="s">
        <v>795</v>
      </c>
      <c r="D158" s="301"/>
      <c r="E158" s="301"/>
      <c r="F158" s="354" t="s">
        <v>776</v>
      </c>
      <c r="G158" s="301"/>
      <c r="H158" s="353" t="s">
        <v>810</v>
      </c>
      <c r="I158" s="353" t="s">
        <v>772</v>
      </c>
      <c r="J158" s="353">
        <v>50</v>
      </c>
      <c r="K158" s="349"/>
    </row>
    <row r="159" s="1" customFormat="1" ht="15" customHeight="1">
      <c r="B159" s="326"/>
      <c r="C159" s="353" t="s">
        <v>96</v>
      </c>
      <c r="D159" s="301"/>
      <c r="E159" s="301"/>
      <c r="F159" s="354" t="s">
        <v>770</v>
      </c>
      <c r="G159" s="301"/>
      <c r="H159" s="353" t="s">
        <v>832</v>
      </c>
      <c r="I159" s="353" t="s">
        <v>772</v>
      </c>
      <c r="J159" s="353" t="s">
        <v>833</v>
      </c>
      <c r="K159" s="349"/>
    </row>
    <row r="160" s="1" customFormat="1" ht="15" customHeight="1">
      <c r="B160" s="326"/>
      <c r="C160" s="353" t="s">
        <v>834</v>
      </c>
      <c r="D160" s="301"/>
      <c r="E160" s="301"/>
      <c r="F160" s="354" t="s">
        <v>770</v>
      </c>
      <c r="G160" s="301"/>
      <c r="H160" s="353" t="s">
        <v>835</v>
      </c>
      <c r="I160" s="353" t="s">
        <v>805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836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764</v>
      </c>
      <c r="D166" s="316"/>
      <c r="E166" s="316"/>
      <c r="F166" s="316" t="s">
        <v>765</v>
      </c>
      <c r="G166" s="358"/>
      <c r="H166" s="359" t="s">
        <v>60</v>
      </c>
      <c r="I166" s="359" t="s">
        <v>63</v>
      </c>
      <c r="J166" s="316" t="s">
        <v>766</v>
      </c>
      <c r="K166" s="293"/>
    </row>
    <row r="167" s="1" customFormat="1" ht="17.25" customHeight="1">
      <c r="B167" s="294"/>
      <c r="C167" s="318" t="s">
        <v>767</v>
      </c>
      <c r="D167" s="318"/>
      <c r="E167" s="318"/>
      <c r="F167" s="319" t="s">
        <v>768</v>
      </c>
      <c r="G167" s="360"/>
      <c r="H167" s="361"/>
      <c r="I167" s="361"/>
      <c r="J167" s="318" t="s">
        <v>769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773</v>
      </c>
      <c r="D169" s="301"/>
      <c r="E169" s="301"/>
      <c r="F169" s="324" t="s">
        <v>770</v>
      </c>
      <c r="G169" s="301"/>
      <c r="H169" s="301" t="s">
        <v>810</v>
      </c>
      <c r="I169" s="301" t="s">
        <v>772</v>
      </c>
      <c r="J169" s="301">
        <v>120</v>
      </c>
      <c r="K169" s="349"/>
    </row>
    <row r="170" s="1" customFormat="1" ht="15" customHeight="1">
      <c r="B170" s="326"/>
      <c r="C170" s="301" t="s">
        <v>819</v>
      </c>
      <c r="D170" s="301"/>
      <c r="E170" s="301"/>
      <c r="F170" s="324" t="s">
        <v>770</v>
      </c>
      <c r="G170" s="301"/>
      <c r="H170" s="301" t="s">
        <v>820</v>
      </c>
      <c r="I170" s="301" t="s">
        <v>772</v>
      </c>
      <c r="J170" s="301" t="s">
        <v>821</v>
      </c>
      <c r="K170" s="349"/>
    </row>
    <row r="171" s="1" customFormat="1" ht="15" customHeight="1">
      <c r="B171" s="326"/>
      <c r="C171" s="301" t="s">
        <v>718</v>
      </c>
      <c r="D171" s="301"/>
      <c r="E171" s="301"/>
      <c r="F171" s="324" t="s">
        <v>770</v>
      </c>
      <c r="G171" s="301"/>
      <c r="H171" s="301" t="s">
        <v>837</v>
      </c>
      <c r="I171" s="301" t="s">
        <v>772</v>
      </c>
      <c r="J171" s="301" t="s">
        <v>821</v>
      </c>
      <c r="K171" s="349"/>
    </row>
    <row r="172" s="1" customFormat="1" ht="15" customHeight="1">
      <c r="B172" s="326"/>
      <c r="C172" s="301" t="s">
        <v>775</v>
      </c>
      <c r="D172" s="301"/>
      <c r="E172" s="301"/>
      <c r="F172" s="324" t="s">
        <v>776</v>
      </c>
      <c r="G172" s="301"/>
      <c r="H172" s="301" t="s">
        <v>837</v>
      </c>
      <c r="I172" s="301" t="s">
        <v>772</v>
      </c>
      <c r="J172" s="301">
        <v>50</v>
      </c>
      <c r="K172" s="349"/>
    </row>
    <row r="173" s="1" customFormat="1" ht="15" customHeight="1">
      <c r="B173" s="326"/>
      <c r="C173" s="301" t="s">
        <v>778</v>
      </c>
      <c r="D173" s="301"/>
      <c r="E173" s="301"/>
      <c r="F173" s="324" t="s">
        <v>770</v>
      </c>
      <c r="G173" s="301"/>
      <c r="H173" s="301" t="s">
        <v>837</v>
      </c>
      <c r="I173" s="301" t="s">
        <v>780</v>
      </c>
      <c r="J173" s="301"/>
      <c r="K173" s="349"/>
    </row>
    <row r="174" s="1" customFormat="1" ht="15" customHeight="1">
      <c r="B174" s="326"/>
      <c r="C174" s="301" t="s">
        <v>789</v>
      </c>
      <c r="D174" s="301"/>
      <c r="E174" s="301"/>
      <c r="F174" s="324" t="s">
        <v>776</v>
      </c>
      <c r="G174" s="301"/>
      <c r="H174" s="301" t="s">
        <v>837</v>
      </c>
      <c r="I174" s="301" t="s">
        <v>772</v>
      </c>
      <c r="J174" s="301">
        <v>50</v>
      </c>
      <c r="K174" s="349"/>
    </row>
    <row r="175" s="1" customFormat="1" ht="15" customHeight="1">
      <c r="B175" s="326"/>
      <c r="C175" s="301" t="s">
        <v>797</v>
      </c>
      <c r="D175" s="301"/>
      <c r="E175" s="301"/>
      <c r="F175" s="324" t="s">
        <v>776</v>
      </c>
      <c r="G175" s="301"/>
      <c r="H175" s="301" t="s">
        <v>837</v>
      </c>
      <c r="I175" s="301" t="s">
        <v>772</v>
      </c>
      <c r="J175" s="301">
        <v>50</v>
      </c>
      <c r="K175" s="349"/>
    </row>
    <row r="176" s="1" customFormat="1" ht="15" customHeight="1">
      <c r="B176" s="326"/>
      <c r="C176" s="301" t="s">
        <v>795</v>
      </c>
      <c r="D176" s="301"/>
      <c r="E176" s="301"/>
      <c r="F176" s="324" t="s">
        <v>776</v>
      </c>
      <c r="G176" s="301"/>
      <c r="H176" s="301" t="s">
        <v>837</v>
      </c>
      <c r="I176" s="301" t="s">
        <v>772</v>
      </c>
      <c r="J176" s="301">
        <v>50</v>
      </c>
      <c r="K176" s="349"/>
    </row>
    <row r="177" s="1" customFormat="1" ht="15" customHeight="1">
      <c r="B177" s="326"/>
      <c r="C177" s="301" t="s">
        <v>109</v>
      </c>
      <c r="D177" s="301"/>
      <c r="E177" s="301"/>
      <c r="F177" s="324" t="s">
        <v>770</v>
      </c>
      <c r="G177" s="301"/>
      <c r="H177" s="301" t="s">
        <v>838</v>
      </c>
      <c r="I177" s="301" t="s">
        <v>839</v>
      </c>
      <c r="J177" s="301"/>
      <c r="K177" s="349"/>
    </row>
    <row r="178" s="1" customFormat="1" ht="15" customHeight="1">
      <c r="B178" s="326"/>
      <c r="C178" s="301" t="s">
        <v>63</v>
      </c>
      <c r="D178" s="301"/>
      <c r="E178" s="301"/>
      <c r="F178" s="324" t="s">
        <v>770</v>
      </c>
      <c r="G178" s="301"/>
      <c r="H178" s="301" t="s">
        <v>840</v>
      </c>
      <c r="I178" s="301" t="s">
        <v>841</v>
      </c>
      <c r="J178" s="301">
        <v>1</v>
      </c>
      <c r="K178" s="349"/>
    </row>
    <row r="179" s="1" customFormat="1" ht="15" customHeight="1">
      <c r="B179" s="326"/>
      <c r="C179" s="301" t="s">
        <v>59</v>
      </c>
      <c r="D179" s="301"/>
      <c r="E179" s="301"/>
      <c r="F179" s="324" t="s">
        <v>770</v>
      </c>
      <c r="G179" s="301"/>
      <c r="H179" s="301" t="s">
        <v>842</v>
      </c>
      <c r="I179" s="301" t="s">
        <v>772</v>
      </c>
      <c r="J179" s="301">
        <v>20</v>
      </c>
      <c r="K179" s="349"/>
    </row>
    <row r="180" s="1" customFormat="1" ht="15" customHeight="1">
      <c r="B180" s="326"/>
      <c r="C180" s="301" t="s">
        <v>60</v>
      </c>
      <c r="D180" s="301"/>
      <c r="E180" s="301"/>
      <c r="F180" s="324" t="s">
        <v>770</v>
      </c>
      <c r="G180" s="301"/>
      <c r="H180" s="301" t="s">
        <v>843</v>
      </c>
      <c r="I180" s="301" t="s">
        <v>772</v>
      </c>
      <c r="J180" s="301">
        <v>255</v>
      </c>
      <c r="K180" s="349"/>
    </row>
    <row r="181" s="1" customFormat="1" ht="15" customHeight="1">
      <c r="B181" s="326"/>
      <c r="C181" s="301" t="s">
        <v>110</v>
      </c>
      <c r="D181" s="301"/>
      <c r="E181" s="301"/>
      <c r="F181" s="324" t="s">
        <v>770</v>
      </c>
      <c r="G181" s="301"/>
      <c r="H181" s="301" t="s">
        <v>734</v>
      </c>
      <c r="I181" s="301" t="s">
        <v>772</v>
      </c>
      <c r="J181" s="301">
        <v>10</v>
      </c>
      <c r="K181" s="349"/>
    </row>
    <row r="182" s="1" customFormat="1" ht="15" customHeight="1">
      <c r="B182" s="326"/>
      <c r="C182" s="301" t="s">
        <v>111</v>
      </c>
      <c r="D182" s="301"/>
      <c r="E182" s="301"/>
      <c r="F182" s="324" t="s">
        <v>770</v>
      </c>
      <c r="G182" s="301"/>
      <c r="H182" s="301" t="s">
        <v>844</v>
      </c>
      <c r="I182" s="301" t="s">
        <v>805</v>
      </c>
      <c r="J182" s="301"/>
      <c r="K182" s="349"/>
    </row>
    <row r="183" s="1" customFormat="1" ht="15" customHeight="1">
      <c r="B183" s="326"/>
      <c r="C183" s="301" t="s">
        <v>845</v>
      </c>
      <c r="D183" s="301"/>
      <c r="E183" s="301"/>
      <c r="F183" s="324" t="s">
        <v>770</v>
      </c>
      <c r="G183" s="301"/>
      <c r="H183" s="301" t="s">
        <v>846</v>
      </c>
      <c r="I183" s="301" t="s">
        <v>805</v>
      </c>
      <c r="J183" s="301"/>
      <c r="K183" s="349"/>
    </row>
    <row r="184" s="1" customFormat="1" ht="15" customHeight="1">
      <c r="B184" s="326"/>
      <c r="C184" s="301" t="s">
        <v>834</v>
      </c>
      <c r="D184" s="301"/>
      <c r="E184" s="301"/>
      <c r="F184" s="324" t="s">
        <v>770</v>
      </c>
      <c r="G184" s="301"/>
      <c r="H184" s="301" t="s">
        <v>847</v>
      </c>
      <c r="I184" s="301" t="s">
        <v>805</v>
      </c>
      <c r="J184" s="301"/>
      <c r="K184" s="349"/>
    </row>
    <row r="185" s="1" customFormat="1" ht="15" customHeight="1">
      <c r="B185" s="326"/>
      <c r="C185" s="301" t="s">
        <v>113</v>
      </c>
      <c r="D185" s="301"/>
      <c r="E185" s="301"/>
      <c r="F185" s="324" t="s">
        <v>776</v>
      </c>
      <c r="G185" s="301"/>
      <c r="H185" s="301" t="s">
        <v>848</v>
      </c>
      <c r="I185" s="301" t="s">
        <v>772</v>
      </c>
      <c r="J185" s="301">
        <v>50</v>
      </c>
      <c r="K185" s="349"/>
    </row>
    <row r="186" s="1" customFormat="1" ht="15" customHeight="1">
      <c r="B186" s="326"/>
      <c r="C186" s="301" t="s">
        <v>849</v>
      </c>
      <c r="D186" s="301"/>
      <c r="E186" s="301"/>
      <c r="F186" s="324" t="s">
        <v>776</v>
      </c>
      <c r="G186" s="301"/>
      <c r="H186" s="301" t="s">
        <v>850</v>
      </c>
      <c r="I186" s="301" t="s">
        <v>851</v>
      </c>
      <c r="J186" s="301"/>
      <c r="K186" s="349"/>
    </row>
    <row r="187" s="1" customFormat="1" ht="15" customHeight="1">
      <c r="B187" s="326"/>
      <c r="C187" s="301" t="s">
        <v>852</v>
      </c>
      <c r="D187" s="301"/>
      <c r="E187" s="301"/>
      <c r="F187" s="324" t="s">
        <v>776</v>
      </c>
      <c r="G187" s="301"/>
      <c r="H187" s="301" t="s">
        <v>853</v>
      </c>
      <c r="I187" s="301" t="s">
        <v>851</v>
      </c>
      <c r="J187" s="301"/>
      <c r="K187" s="349"/>
    </row>
    <row r="188" s="1" customFormat="1" ht="15" customHeight="1">
      <c r="B188" s="326"/>
      <c r="C188" s="301" t="s">
        <v>854</v>
      </c>
      <c r="D188" s="301"/>
      <c r="E188" s="301"/>
      <c r="F188" s="324" t="s">
        <v>776</v>
      </c>
      <c r="G188" s="301"/>
      <c r="H188" s="301" t="s">
        <v>855</v>
      </c>
      <c r="I188" s="301" t="s">
        <v>851</v>
      </c>
      <c r="J188" s="301"/>
      <c r="K188" s="349"/>
    </row>
    <row r="189" s="1" customFormat="1" ht="15" customHeight="1">
      <c r="B189" s="326"/>
      <c r="C189" s="362" t="s">
        <v>856</v>
      </c>
      <c r="D189" s="301"/>
      <c r="E189" s="301"/>
      <c r="F189" s="324" t="s">
        <v>776</v>
      </c>
      <c r="G189" s="301"/>
      <c r="H189" s="301" t="s">
        <v>857</v>
      </c>
      <c r="I189" s="301" t="s">
        <v>858</v>
      </c>
      <c r="J189" s="363" t="s">
        <v>859</v>
      </c>
      <c r="K189" s="349"/>
    </row>
    <row r="190" s="18" customFormat="1" ht="15" customHeight="1">
      <c r="B190" s="364"/>
      <c r="C190" s="365" t="s">
        <v>860</v>
      </c>
      <c r="D190" s="366"/>
      <c r="E190" s="366"/>
      <c r="F190" s="367" t="s">
        <v>776</v>
      </c>
      <c r="G190" s="366"/>
      <c r="H190" s="366" t="s">
        <v>861</v>
      </c>
      <c r="I190" s="366" t="s">
        <v>858</v>
      </c>
      <c r="J190" s="368" t="s">
        <v>859</v>
      </c>
      <c r="K190" s="369"/>
    </row>
    <row r="191" s="1" customFormat="1" ht="15" customHeight="1">
      <c r="B191" s="326"/>
      <c r="C191" s="362" t="s">
        <v>48</v>
      </c>
      <c r="D191" s="301"/>
      <c r="E191" s="301"/>
      <c r="F191" s="324" t="s">
        <v>770</v>
      </c>
      <c r="G191" s="301"/>
      <c r="H191" s="298" t="s">
        <v>862</v>
      </c>
      <c r="I191" s="301" t="s">
        <v>863</v>
      </c>
      <c r="J191" s="301"/>
      <c r="K191" s="349"/>
    </row>
    <row r="192" s="1" customFormat="1" ht="15" customHeight="1">
      <c r="B192" s="326"/>
      <c r="C192" s="362" t="s">
        <v>864</v>
      </c>
      <c r="D192" s="301"/>
      <c r="E192" s="301"/>
      <c r="F192" s="324" t="s">
        <v>770</v>
      </c>
      <c r="G192" s="301"/>
      <c r="H192" s="301" t="s">
        <v>865</v>
      </c>
      <c r="I192" s="301" t="s">
        <v>805</v>
      </c>
      <c r="J192" s="301"/>
      <c r="K192" s="349"/>
    </row>
    <row r="193" s="1" customFormat="1" ht="15" customHeight="1">
      <c r="B193" s="326"/>
      <c r="C193" s="362" t="s">
        <v>866</v>
      </c>
      <c r="D193" s="301"/>
      <c r="E193" s="301"/>
      <c r="F193" s="324" t="s">
        <v>770</v>
      </c>
      <c r="G193" s="301"/>
      <c r="H193" s="301" t="s">
        <v>867</v>
      </c>
      <c r="I193" s="301" t="s">
        <v>805</v>
      </c>
      <c r="J193" s="301"/>
      <c r="K193" s="349"/>
    </row>
    <row r="194" s="1" customFormat="1" ht="15" customHeight="1">
      <c r="B194" s="326"/>
      <c r="C194" s="362" t="s">
        <v>868</v>
      </c>
      <c r="D194" s="301"/>
      <c r="E194" s="301"/>
      <c r="F194" s="324" t="s">
        <v>776</v>
      </c>
      <c r="G194" s="301"/>
      <c r="H194" s="301" t="s">
        <v>869</v>
      </c>
      <c r="I194" s="301" t="s">
        <v>805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870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871</v>
      </c>
      <c r="D201" s="371"/>
      <c r="E201" s="371"/>
      <c r="F201" s="371" t="s">
        <v>872</v>
      </c>
      <c r="G201" s="372"/>
      <c r="H201" s="371" t="s">
        <v>873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863</v>
      </c>
      <c r="D203" s="301"/>
      <c r="E203" s="301"/>
      <c r="F203" s="324" t="s">
        <v>49</v>
      </c>
      <c r="G203" s="301"/>
      <c r="H203" s="301" t="s">
        <v>874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50</v>
      </c>
      <c r="G204" s="301"/>
      <c r="H204" s="301" t="s">
        <v>875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53</v>
      </c>
      <c r="G205" s="301"/>
      <c r="H205" s="301" t="s">
        <v>876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51</v>
      </c>
      <c r="G206" s="301"/>
      <c r="H206" s="301" t="s">
        <v>877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52</v>
      </c>
      <c r="G207" s="301"/>
      <c r="H207" s="301" t="s">
        <v>878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817</v>
      </c>
      <c r="D209" s="301"/>
      <c r="E209" s="301"/>
      <c r="F209" s="324" t="s">
        <v>85</v>
      </c>
      <c r="G209" s="301"/>
      <c r="H209" s="301" t="s">
        <v>879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712</v>
      </c>
      <c r="G210" s="301"/>
      <c r="H210" s="301" t="s">
        <v>713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710</v>
      </c>
      <c r="G211" s="301"/>
      <c r="H211" s="301" t="s">
        <v>880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714</v>
      </c>
      <c r="G212" s="362"/>
      <c r="H212" s="353" t="s">
        <v>715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716</v>
      </c>
      <c r="G213" s="362"/>
      <c r="H213" s="353" t="s">
        <v>881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841</v>
      </c>
      <c r="D215" s="301"/>
      <c r="E215" s="301"/>
      <c r="F215" s="324">
        <v>1</v>
      </c>
      <c r="G215" s="362"/>
      <c r="H215" s="353" t="s">
        <v>882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883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884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885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2024-06-03T11:26:16Z</dcterms:created>
  <dcterms:modified xsi:type="dcterms:W3CDTF">2024-06-03T11:26:20Z</dcterms:modified>
</cp:coreProperties>
</file>